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030" windowHeight="807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O104" i="1"/>
  <c r="S49"/>
  <c r="S175"/>
  <c r="S97"/>
  <c r="S96"/>
  <c r="S95"/>
  <c r="S94"/>
  <c r="S93"/>
  <c r="S235"/>
  <c r="S203"/>
  <c r="S202"/>
  <c r="S222"/>
  <c r="S214"/>
  <c r="M28"/>
  <c r="N28"/>
  <c r="O28"/>
  <c r="P28"/>
  <c r="Q28"/>
  <c r="R28"/>
  <c r="T28"/>
  <c r="U161"/>
  <c r="V161"/>
  <c r="W161"/>
  <c r="X161"/>
  <c r="Y161"/>
  <c r="Z161"/>
  <c r="AA161"/>
  <c r="AB161"/>
  <c r="AC161"/>
  <c r="AD161"/>
  <c r="AE161"/>
  <c r="AF161"/>
  <c r="AG161"/>
  <c r="AH161"/>
  <c r="AH242" s="1"/>
  <c r="K57"/>
  <c r="L57"/>
  <c r="M57"/>
  <c r="N57"/>
  <c r="O57"/>
  <c r="P57"/>
  <c r="Q57"/>
  <c r="R57"/>
  <c r="T57"/>
  <c r="U57"/>
  <c r="V57"/>
  <c r="W57"/>
  <c r="X57"/>
  <c r="Y57"/>
  <c r="Z57"/>
  <c r="AA57"/>
  <c r="AB57"/>
  <c r="AC57"/>
  <c r="AD57"/>
  <c r="AE57"/>
  <c r="AF57"/>
  <c r="AG57"/>
  <c r="S55"/>
  <c r="S56"/>
  <c r="J57"/>
  <c r="S73"/>
  <c r="S62"/>
  <c r="S78"/>
  <c r="S92"/>
  <c r="S54"/>
  <c r="S53"/>
  <c r="S52"/>
  <c r="S51"/>
  <c r="S50"/>
  <c r="S48"/>
  <c r="S100"/>
  <c r="S99"/>
  <c r="S135"/>
  <c r="S25"/>
  <c r="S24"/>
  <c r="S23"/>
  <c r="S22"/>
  <c r="S174"/>
  <c r="S173"/>
  <c r="S134"/>
  <c r="S133"/>
  <c r="S132"/>
  <c r="S72"/>
  <c r="S71"/>
  <c r="S21"/>
  <c r="S47"/>
  <c r="S46"/>
  <c r="S192"/>
  <c r="S67"/>
  <c r="S66"/>
  <c r="S65"/>
  <c r="K241"/>
  <c r="L241"/>
  <c r="M241"/>
  <c r="N241"/>
  <c r="O241"/>
  <c r="P241"/>
  <c r="Q241"/>
  <c r="R241"/>
  <c r="T241"/>
  <c r="J241"/>
  <c r="S238"/>
  <c r="S241" s="1"/>
  <c r="S219"/>
  <c r="S121"/>
  <c r="S120"/>
  <c r="S119"/>
  <c r="S118"/>
  <c r="S117"/>
  <c r="S116"/>
  <c r="S20"/>
  <c r="S115"/>
  <c r="S61"/>
  <c r="S63"/>
  <c r="S59"/>
  <c r="S60"/>
  <c r="S44"/>
  <c r="S43"/>
  <c r="S42"/>
  <c r="S41"/>
  <c r="S40"/>
  <c r="S39"/>
  <c r="S38"/>
  <c r="S37"/>
  <c r="S36"/>
  <c r="S34"/>
  <c r="S35"/>
  <c r="S33"/>
  <c r="S114"/>
  <c r="S113"/>
  <c r="S112"/>
  <c r="S77"/>
  <c r="S81"/>
  <c r="S76"/>
  <c r="S32"/>
  <c r="S172"/>
  <c r="S19"/>
  <c r="S18"/>
  <c r="S17"/>
  <c r="S16"/>
  <c r="S15"/>
  <c r="S14"/>
  <c r="S13"/>
  <c r="S12"/>
  <c r="S11"/>
  <c r="S171"/>
  <c r="S111"/>
  <c r="S110"/>
  <c r="S109"/>
  <c r="S108"/>
  <c r="S107"/>
  <c r="S106"/>
  <c r="S105"/>
  <c r="U28" l="1"/>
  <c r="V28"/>
  <c r="W28"/>
  <c r="X28"/>
  <c r="Y28"/>
  <c r="Z28"/>
  <c r="AA28"/>
  <c r="AB28"/>
  <c r="AC28"/>
  <c r="AD28"/>
  <c r="AE28"/>
  <c r="AF28"/>
  <c r="AG28"/>
  <c r="S218"/>
  <c r="S201"/>
  <c r="S200"/>
  <c r="S162" l="1"/>
  <c r="S166"/>
  <c r="S178"/>
  <c r="S156"/>
  <c r="S155"/>
  <c r="S154"/>
  <c r="S152"/>
  <c r="S151"/>
  <c r="S150"/>
  <c r="S149"/>
  <c r="S148"/>
  <c r="S147"/>
  <c r="S146"/>
  <c r="S145"/>
  <c r="S144"/>
  <c r="S143"/>
  <c r="S142"/>
  <c r="S141"/>
  <c r="S140"/>
  <c r="S139"/>
  <c r="S138"/>
  <c r="S91"/>
  <c r="S90"/>
  <c r="S89"/>
  <c r="S88"/>
  <c r="S87"/>
  <c r="S86"/>
  <c r="S70"/>
  <c r="S58"/>
  <c r="S29"/>
  <c r="S57" s="1"/>
  <c r="K165"/>
  <c r="L165"/>
  <c r="M165"/>
  <c r="N165"/>
  <c r="O165"/>
  <c r="P165"/>
  <c r="Q165"/>
  <c r="R165"/>
  <c r="T165"/>
  <c r="K161"/>
  <c r="L161"/>
  <c r="M161"/>
  <c r="N161"/>
  <c r="O161"/>
  <c r="P161"/>
  <c r="Q161"/>
  <c r="R161"/>
  <c r="T161"/>
  <c r="K123"/>
  <c r="L123"/>
  <c r="M123"/>
  <c r="N123"/>
  <c r="O123"/>
  <c r="P123"/>
  <c r="Q123"/>
  <c r="R123"/>
  <c r="T123"/>
  <c r="K98"/>
  <c r="L98"/>
  <c r="M98"/>
  <c r="N98"/>
  <c r="O98"/>
  <c r="P98"/>
  <c r="Q98"/>
  <c r="R98"/>
  <c r="T98"/>
  <c r="K75"/>
  <c r="L75"/>
  <c r="M75"/>
  <c r="N75"/>
  <c r="O75"/>
  <c r="P75"/>
  <c r="Q75"/>
  <c r="R75"/>
  <c r="T75"/>
  <c r="U75"/>
  <c r="V75"/>
  <c r="W75"/>
  <c r="X75"/>
  <c r="Y75"/>
  <c r="Z75"/>
  <c r="AA75"/>
  <c r="AB75"/>
  <c r="AC75"/>
  <c r="AD75"/>
  <c r="AE75"/>
  <c r="AF75"/>
  <c r="AG75"/>
  <c r="K64"/>
  <c r="L64"/>
  <c r="M64"/>
  <c r="N64"/>
  <c r="O64"/>
  <c r="P64"/>
  <c r="Q64"/>
  <c r="R64"/>
  <c r="T64"/>
  <c r="U64"/>
  <c r="V64"/>
  <c r="W64"/>
  <c r="X64"/>
  <c r="Y64"/>
  <c r="Z64"/>
  <c r="AA64"/>
  <c r="AB64"/>
  <c r="AC64"/>
  <c r="AD64"/>
  <c r="AE64"/>
  <c r="AF64"/>
  <c r="AG64"/>
  <c r="L28"/>
  <c r="K28"/>
  <c r="S206"/>
  <c r="K237"/>
  <c r="L237"/>
  <c r="M237"/>
  <c r="N237"/>
  <c r="O237"/>
  <c r="P237"/>
  <c r="Q237"/>
  <c r="R237"/>
  <c r="T237"/>
  <c r="J237"/>
  <c r="S234"/>
  <c r="S237" s="1"/>
  <c r="S165"/>
  <c r="S196"/>
  <c r="S131"/>
  <c r="S130"/>
  <c r="S129"/>
  <c r="S128"/>
  <c r="S127"/>
  <c r="S126"/>
  <c r="S125"/>
  <c r="S10"/>
  <c r="J28"/>
  <c r="S9"/>
  <c r="S8"/>
  <c r="S191"/>
  <c r="S232"/>
  <c r="S231"/>
  <c r="T233"/>
  <c r="R233"/>
  <c r="P233"/>
  <c r="O233"/>
  <c r="N233"/>
  <c r="M233"/>
  <c r="L233"/>
  <c r="K233"/>
  <c r="J233"/>
  <c r="S64"/>
  <c r="S98"/>
  <c r="U98"/>
  <c r="V98"/>
  <c r="W98"/>
  <c r="X98"/>
  <c r="Y98"/>
  <c r="Z98"/>
  <c r="AA98"/>
  <c r="AB98"/>
  <c r="AC98"/>
  <c r="AD98"/>
  <c r="AE98"/>
  <c r="AF98"/>
  <c r="AG98"/>
  <c r="J98"/>
  <c r="S226"/>
  <c r="S210"/>
  <c r="S69"/>
  <c r="O69"/>
  <c r="P69"/>
  <c r="Q69"/>
  <c r="R69"/>
  <c r="L209"/>
  <c r="M209"/>
  <c r="M229"/>
  <c r="M225"/>
  <c r="M221"/>
  <c r="M217"/>
  <c r="M213"/>
  <c r="M205"/>
  <c r="M199"/>
  <c r="M195"/>
  <c r="M190"/>
  <c r="M186"/>
  <c r="M181"/>
  <c r="M177"/>
  <c r="M170"/>
  <c r="M137"/>
  <c r="M85"/>
  <c r="M80"/>
  <c r="M69"/>
  <c r="M104"/>
  <c r="S215"/>
  <c r="J123"/>
  <c r="AF242" l="1"/>
  <c r="AD242"/>
  <c r="AB242"/>
  <c r="Z242"/>
  <c r="X242"/>
  <c r="V242"/>
  <c r="AG242"/>
  <c r="AE242"/>
  <c r="AC242"/>
  <c r="AA242"/>
  <c r="Y242"/>
  <c r="W242"/>
  <c r="U242"/>
  <c r="M242"/>
  <c r="S233"/>
  <c r="S123"/>
  <c r="S75"/>
  <c r="K137"/>
  <c r="L137"/>
  <c r="N137"/>
  <c r="O137"/>
  <c r="P137"/>
  <c r="Q137"/>
  <c r="R137"/>
  <c r="T137"/>
  <c r="J137"/>
  <c r="K104"/>
  <c r="L104"/>
  <c r="N104"/>
  <c r="P104"/>
  <c r="Q104"/>
  <c r="R104"/>
  <c r="T104"/>
  <c r="S223" l="1"/>
  <c r="N80"/>
  <c r="O80"/>
  <c r="K205"/>
  <c r="L205"/>
  <c r="N205"/>
  <c r="O205"/>
  <c r="P205"/>
  <c r="Q205"/>
  <c r="Q242" s="1"/>
  <c r="R205"/>
  <c r="T205"/>
  <c r="K69"/>
  <c r="L69"/>
  <c r="N69"/>
  <c r="T69"/>
  <c r="J69"/>
  <c r="S228"/>
  <c r="S227"/>
  <c r="S224"/>
  <c r="S220"/>
  <c r="S216"/>
  <c r="S211"/>
  <c r="S212"/>
  <c r="S207"/>
  <c r="S208"/>
  <c r="T229"/>
  <c r="T217"/>
  <c r="K229"/>
  <c r="L229"/>
  <c r="N229"/>
  <c r="O229"/>
  <c r="P229"/>
  <c r="R229"/>
  <c r="J229"/>
  <c r="K225"/>
  <c r="L225"/>
  <c r="N225"/>
  <c r="O225"/>
  <c r="P225"/>
  <c r="R225"/>
  <c r="T225"/>
  <c r="J225"/>
  <c r="K221"/>
  <c r="L221"/>
  <c r="N221"/>
  <c r="O221"/>
  <c r="P221"/>
  <c r="R221"/>
  <c r="T221"/>
  <c r="J221"/>
  <c r="K217"/>
  <c r="L217"/>
  <c r="N217"/>
  <c r="O217"/>
  <c r="P217"/>
  <c r="R217"/>
  <c r="J217"/>
  <c r="K213"/>
  <c r="L213"/>
  <c r="N213"/>
  <c r="O213"/>
  <c r="P213"/>
  <c r="R213"/>
  <c r="T213"/>
  <c r="J213"/>
  <c r="N209"/>
  <c r="O209"/>
  <c r="P209"/>
  <c r="R209"/>
  <c r="T209"/>
  <c r="K209"/>
  <c r="J209"/>
  <c r="T199"/>
  <c r="T195"/>
  <c r="T190"/>
  <c r="L85"/>
  <c r="K186"/>
  <c r="L186"/>
  <c r="O186"/>
  <c r="P186"/>
  <c r="R186"/>
  <c r="J205"/>
  <c r="J64"/>
  <c r="K199"/>
  <c r="L199"/>
  <c r="O199"/>
  <c r="P199"/>
  <c r="R199"/>
  <c r="J199"/>
  <c r="K195"/>
  <c r="L195"/>
  <c r="O195"/>
  <c r="P195"/>
  <c r="R195"/>
  <c r="J195"/>
  <c r="J161"/>
  <c r="L181"/>
  <c r="J186"/>
  <c r="R190"/>
  <c r="R181"/>
  <c r="R177"/>
  <c r="R170"/>
  <c r="L190"/>
  <c r="L177"/>
  <c r="L170"/>
  <c r="L80"/>
  <c r="J80"/>
  <c r="K80"/>
  <c r="P80"/>
  <c r="T80"/>
  <c r="J85"/>
  <c r="K85"/>
  <c r="O85"/>
  <c r="P85"/>
  <c r="T85"/>
  <c r="J104"/>
  <c r="J165"/>
  <c r="J170"/>
  <c r="K170"/>
  <c r="O170"/>
  <c r="P170"/>
  <c r="T170"/>
  <c r="J177"/>
  <c r="K177"/>
  <c r="O177"/>
  <c r="P177"/>
  <c r="T177"/>
  <c r="J181"/>
  <c r="K181"/>
  <c r="O181"/>
  <c r="P181"/>
  <c r="J190"/>
  <c r="K190"/>
  <c r="O190"/>
  <c r="P190"/>
  <c r="R242" l="1"/>
  <c r="L242"/>
  <c r="O242"/>
  <c r="P242"/>
  <c r="N242"/>
  <c r="K242"/>
  <c r="S137"/>
  <c r="S199"/>
  <c r="S209"/>
  <c r="S213"/>
  <c r="S229"/>
  <c r="S217"/>
  <c r="S221"/>
  <c r="S225"/>
  <c r="T181"/>
  <c r="T186"/>
  <c r="S186"/>
  <c r="S195"/>
  <c r="J75"/>
  <c r="J242" s="1"/>
  <c r="S80"/>
  <c r="S181"/>
  <c r="S190"/>
  <c r="S177"/>
  <c r="S170"/>
  <c r="S85"/>
  <c r="S242" l="1"/>
  <c r="T242"/>
</calcChain>
</file>

<file path=xl/sharedStrings.xml><?xml version="1.0" encoding="utf-8"?>
<sst xmlns="http://schemas.openxmlformats.org/spreadsheetml/2006/main" count="289" uniqueCount="196">
  <si>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</si>
  <si>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</si>
  <si>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</si>
  <si>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</si>
  <si>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</si>
  <si>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</si>
  <si>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</si>
  <si>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</si>
  <si>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</si>
  <si>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</si>
  <si>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</si>
  <si>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</si>
  <si>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</si>
  <si>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</si>
  <si>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</si>
  <si>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</si>
  <si>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</si>
  <si>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</si>
  <si>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</si>
  <si>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</si>
  <si>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RO59TR</t>
  </si>
  <si>
    <t>008524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</si>
  <si>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</si>
  <si>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</si>
  <si>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</si>
  <si>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</si>
  <si>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</si>
  <si>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</si>
  <si>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</si>
  <si>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</si>
  <si>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</si>
  <si>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</si>
  <si>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</si>
  <si>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</si>
  <si>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</si>
  <si>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</si>
  <si>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</si>
  <si>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</si>
  <si>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</si>
  <si>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</si>
  <si>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</si>
  <si>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</si>
  <si>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</si>
  <si>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</si>
  <si>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</si>
  <si>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</si>
  <si>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</si>
  <si>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</si>
  <si>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</si>
  <si>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</si>
  <si>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</si>
  <si>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</si>
  <si>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</si>
  <si>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</si>
  <si>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</si>
  <si>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</si>
  <si>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</si>
  <si>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</si>
  <si>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</si>
  <si>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</si>
  <si>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</si>
  <si>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</si>
  <si>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</si>
  <si>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</si>
  <si>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</si>
  <si>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</si>
  <si>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</si>
  <si>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</si>
  <si>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</si>
  <si>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</si>
  <si>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</si>
  <si>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</si>
  <si>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</si>
  <si>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</si>
  <si>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EXPRESS</t>
  </si>
  <si>
    <t xml:space="preserve">trimis in ERP </t>
  </si>
  <si>
    <t>BEST</t>
  </si>
  <si>
    <t>PAUL HARTMANN</t>
  </si>
  <si>
    <t>MESSER</t>
  </si>
  <si>
    <t>ROMANIA</t>
  </si>
  <si>
    <t>CLARFON</t>
  </si>
  <si>
    <t>VALDOMEDICA</t>
  </si>
  <si>
    <t>TRADING</t>
  </si>
  <si>
    <t>curent</t>
  </si>
  <si>
    <t xml:space="preserve">Ramas de </t>
  </si>
  <si>
    <t>MEDIC MAG</t>
  </si>
  <si>
    <t>M-G EXIM ROMITALIA</t>
  </si>
  <si>
    <t>Sef serviciu</t>
  </si>
  <si>
    <t>THERANOVA</t>
  </si>
  <si>
    <t>PROTEARE</t>
  </si>
  <si>
    <t xml:space="preserve">OSTEOPHARM </t>
  </si>
  <si>
    <t>STARKEY</t>
  </si>
  <si>
    <t>LABORATORIES</t>
  </si>
  <si>
    <t xml:space="preserve">ORTODAC </t>
  </si>
  <si>
    <t>ADAPTARE</t>
  </si>
  <si>
    <t>RECUPERARE</t>
  </si>
  <si>
    <t>KINETOTERAPIE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</si>
  <si>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</si>
  <si>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174053</t>
  </si>
  <si>
    <t>30-03-2018</t>
  </si>
  <si>
    <t>3160</t>
  </si>
  <si>
    <t>3</t>
  </si>
  <si>
    <t>Nu</t>
  </si>
  <si>
    <t>ADAPTARE RECUPERARE KINETOTERAPIE SRL</t>
  </si>
  <si>
    <t>1416</t>
  </si>
  <si>
    <t>291</t>
  </si>
  <si>
    <t>28-03-2018</t>
  </si>
  <si>
    <t>172176</t>
  </si>
  <si>
    <t>172175</t>
  </si>
  <si>
    <t>172177</t>
  </si>
  <si>
    <t>172178</t>
  </si>
  <si>
    <t>1442730</t>
  </si>
  <si>
    <t>31-03-2018</t>
  </si>
  <si>
    <t>CLOF03005</t>
  </si>
  <si>
    <t>0072011376</t>
  </si>
  <si>
    <t>0072011379</t>
  </si>
  <si>
    <t>0072011360</t>
  </si>
  <si>
    <t>0072011380</t>
  </si>
  <si>
    <t>29-03-2018</t>
  </si>
  <si>
    <t>1392</t>
  </si>
  <si>
    <t>27-03-2018</t>
  </si>
  <si>
    <t>MSNMM 18</t>
  </si>
  <si>
    <t>MGRX0504</t>
  </si>
  <si>
    <t>320180306</t>
  </si>
  <si>
    <t>320180245</t>
  </si>
  <si>
    <t>15-03-2018</t>
  </si>
  <si>
    <t>17424</t>
  </si>
  <si>
    <t>12-04-2018</t>
  </si>
  <si>
    <t>17422</t>
  </si>
  <si>
    <t>17425</t>
  </si>
  <si>
    <t>17426</t>
  </si>
  <si>
    <t>17423</t>
  </si>
  <si>
    <t>FEORP00005848</t>
  </si>
  <si>
    <t>ORTO F 20546</t>
  </si>
  <si>
    <t>14000071</t>
  </si>
  <si>
    <t>1116656426</t>
  </si>
  <si>
    <t>OD2018022</t>
  </si>
  <si>
    <t>3446</t>
  </si>
  <si>
    <t>2831</t>
  </si>
  <si>
    <t xml:space="preserve">trimis ERP </t>
  </si>
  <si>
    <t>PROTMED</t>
  </si>
  <si>
    <t>PROTETIKA</t>
  </si>
  <si>
    <t>172189</t>
  </si>
  <si>
    <t>172188</t>
  </si>
  <si>
    <t>30-04-2018</t>
  </si>
  <si>
    <t>302</t>
  </si>
  <si>
    <t>27-04-2018</t>
  </si>
  <si>
    <t>174063</t>
  </si>
  <si>
    <t>172191</t>
  </si>
  <si>
    <t>172190</t>
  </si>
  <si>
    <t>1445905</t>
  </si>
  <si>
    <t>04-04-2018</t>
  </si>
  <si>
    <t>2016401</t>
  </si>
  <si>
    <t>23-04-2018</t>
  </si>
  <si>
    <t>2016448</t>
  </si>
  <si>
    <t>2016449</t>
  </si>
  <si>
    <t>0072011516</t>
  </si>
  <si>
    <t>28-04-2018</t>
  </si>
  <si>
    <t>0072011520</t>
  </si>
  <si>
    <t>0072011518</t>
  </si>
  <si>
    <t>1410</t>
  </si>
  <si>
    <t>ec.Blaga  Gabriela</t>
  </si>
  <si>
    <t>Director executiv  - Direcţia Relaţii Contractuale</t>
  </si>
  <si>
    <t>ec. Camelia Stretea</t>
  </si>
  <si>
    <t>NEOMED</t>
  </si>
  <si>
    <t>iunie  2018</t>
  </si>
  <si>
    <t>174080</t>
  </si>
  <si>
    <t>172228</t>
  </si>
  <si>
    <t>172218</t>
  </si>
  <si>
    <t>172229</t>
  </si>
  <si>
    <t>172220</t>
  </si>
  <si>
    <t>172219</t>
  </si>
  <si>
    <t>172217</t>
  </si>
  <si>
    <t>ORTOTECH</t>
  </si>
  <si>
    <t>HANDILUNG</t>
  </si>
  <si>
    <t>ORTOPROTETICA</t>
  </si>
  <si>
    <t>24901</t>
  </si>
  <si>
    <t>0541</t>
  </si>
  <si>
    <t>03115</t>
  </si>
  <si>
    <t>ORTOPEDICA</t>
  </si>
  <si>
    <t>ramas  in ERP</t>
  </si>
  <si>
    <t xml:space="preserve">Platit </t>
  </si>
  <si>
    <t>iulie 2018</t>
  </si>
  <si>
    <t xml:space="preserve">facturi </t>
  </si>
  <si>
    <t>nestornate</t>
  </si>
  <si>
    <t>03172</t>
  </si>
  <si>
    <t>PRIMA</t>
  </si>
  <si>
    <t>ORTOPEDIC</t>
  </si>
  <si>
    <t>172238</t>
  </si>
  <si>
    <t>172237</t>
  </si>
  <si>
    <t>172236</t>
  </si>
  <si>
    <t>02016667</t>
  </si>
  <si>
    <t>172231</t>
  </si>
  <si>
    <t>Centralizatorul facturilor aferente dispozitivelor medicale platite in luna  iulie 2018</t>
  </si>
  <si>
    <t>DEBIT</t>
  </si>
  <si>
    <t>DEBITE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</si>
</sst>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rgb="FFFF0000"/>
      <name val="Arial"/>
      <family val="2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84">
    <xf numFmtId="0" fontId="0" fillId="0" borderId="0" xfId="0"/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Border="1" applyAlignment="1">
      <alignment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2" fontId="11" fillId="2" borderId="1" xfId="3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2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1" fillId="2" borderId="3" xfId="3" applyNumberFormat="1" applyFont="1" applyFill="1" applyBorder="1"/>
    <xf numFmtId="2" fontId="9" fillId="2" borderId="1" xfId="3" applyNumberFormat="1" applyFont="1" applyFill="1" applyBorder="1"/>
    <xf numFmtId="4" fontId="13" fillId="2" borderId="0" xfId="2" applyNumberFormat="1" applyFont="1" applyFill="1" applyBorder="1" applyAlignment="1"/>
    <xf numFmtId="0" fontId="0" fillId="2" borderId="3" xfId="0" applyFill="1" applyBorder="1"/>
    <xf numFmtId="0" fontId="2" fillId="2" borderId="9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4" fontId="14" fillId="2" borderId="0" xfId="0" applyNumberFormat="1" applyFont="1" applyFill="1"/>
    <xf numFmtId="0" fontId="0" fillId="2" borderId="8" xfId="0" applyFill="1" applyBorder="1"/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2" fillId="2" borderId="7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9" xfId="3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4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3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horizontal="left"/>
    </xf>
    <xf numFmtId="0" fontId="2" fillId="2" borderId="0" xfId="2" applyFont="1" applyFill="1"/>
    <xf numFmtId="0" fontId="2" fillId="2" borderId="0" xfId="3" applyFont="1" applyFill="1" applyAlignment="1">
      <alignment horizontal="left"/>
    </xf>
    <xf numFmtId="0" fontId="2" fillId="2" borderId="0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3" applyFont="1" applyFill="1" applyBorder="1" applyAlignment="1">
      <alignment vertical="center" wrapText="1"/>
    </xf>
    <xf numFmtId="0" fontId="0" fillId="2" borderId="1" xfId="0" applyFill="1" applyBorder="1"/>
    <xf numFmtId="0" fontId="16" fillId="2" borderId="0" xfId="0" applyFont="1" applyFill="1"/>
    <xf numFmtId="2" fontId="9" fillId="2" borderId="3" xfId="3" applyNumberFormat="1" applyFont="1" applyFill="1" applyBorder="1"/>
    <xf numFmtId="49" fontId="2" fillId="2" borderId="1" xfId="3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horizontal="center" vertical="center"/>
    </xf>
    <xf numFmtId="17" fontId="2" fillId="2" borderId="9" xfId="2" applyNumberFormat="1" applyFont="1" applyFill="1" applyBorder="1" applyAlignment="1">
      <alignment horizontal="center" vertical="center"/>
    </xf>
    <xf numFmtId="0" fontId="17" fillId="2" borderId="3" xfId="0" applyFont="1" applyFill="1" applyBorder="1"/>
    <xf numFmtId="0" fontId="2" fillId="2" borderId="1" xfId="2" applyFont="1" applyFill="1" applyBorder="1" applyAlignment="1">
      <alignment horizontal="center" shrinkToFit="1"/>
    </xf>
    <xf numFmtId="0" fontId="17" fillId="2" borderId="1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14" fontId="2" fillId="2" borderId="7" xfId="2" applyNumberFormat="1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right"/>
    </xf>
    <xf numFmtId="2" fontId="17" fillId="2" borderId="1" xfId="0" applyNumberFormat="1" applyFont="1" applyFill="1" applyBorder="1"/>
    <xf numFmtId="2" fontId="17" fillId="2" borderId="3" xfId="0" applyNumberFormat="1" applyFont="1" applyFill="1" applyBorder="1"/>
    <xf numFmtId="2" fontId="8" fillId="2" borderId="1" xfId="0" applyNumberFormat="1" applyFont="1" applyFill="1" applyBorder="1"/>
    <xf numFmtId="0" fontId="18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2" fontId="9" fillId="2" borderId="1" xfId="2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/>
    <xf numFmtId="0" fontId="8" fillId="2" borderId="3" xfId="3" applyFont="1" applyFill="1" applyBorder="1" applyAlignment="1">
      <alignment horizontal="center"/>
    </xf>
    <xf numFmtId="2" fontId="8" fillId="2" borderId="3" xfId="3" applyNumberFormat="1" applyFont="1" applyFill="1" applyBorder="1" applyAlignment="1">
      <alignment horizontal="right"/>
    </xf>
    <xf numFmtId="2" fontId="8" fillId="2" borderId="1" xfId="3" applyNumberFormat="1" applyFont="1" applyFill="1" applyBorder="1"/>
    <xf numFmtId="2" fontId="8" fillId="2" borderId="3" xfId="3" applyNumberFormat="1" applyFont="1" applyFill="1" applyBorder="1"/>
    <xf numFmtId="4" fontId="17" fillId="2" borderId="1" xfId="0" applyNumberFormat="1" applyFont="1" applyFill="1" applyBorder="1"/>
    <xf numFmtId="2" fontId="8" fillId="2" borderId="3" xfId="0" applyNumberFormat="1" applyFont="1" applyFill="1" applyBorder="1"/>
    <xf numFmtId="49" fontId="17" fillId="2" borderId="1" xfId="0" applyNumberFormat="1" applyFont="1" applyFill="1" applyBorder="1" applyAlignment="1">
      <alignment horizontal="right"/>
    </xf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1" fontId="17" fillId="2" borderId="1" xfId="0" applyNumberFormat="1" applyFont="1" applyFill="1" applyBorder="1"/>
    <xf numFmtId="2" fontId="18" fillId="2" borderId="1" xfId="0" applyNumberFormat="1" applyFont="1" applyFill="1" applyBorder="1"/>
    <xf numFmtId="0" fontId="18" fillId="2" borderId="0" xfId="0" applyFont="1" applyFill="1"/>
    <xf numFmtId="49" fontId="8" fillId="2" borderId="1" xfId="0" applyNumberFormat="1" applyFont="1" applyFill="1" applyBorder="1" applyAlignment="1">
      <alignment horizontal="right"/>
    </xf>
    <xf numFmtId="2" fontId="8" fillId="2" borderId="1" xfId="3" applyNumberFormat="1" applyFont="1" applyFill="1" applyBorder="1" applyAlignment="1">
      <alignment horizontal="right"/>
    </xf>
    <xf numFmtId="0" fontId="8" fillId="2" borderId="5" xfId="3" applyFont="1" applyFill="1" applyBorder="1" applyAlignment="1">
      <alignment horizontal="center"/>
    </xf>
    <xf numFmtId="14" fontId="8" fillId="2" borderId="5" xfId="3" applyNumberFormat="1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right"/>
    </xf>
    <xf numFmtId="0" fontId="17" fillId="2" borderId="0" xfId="0" applyFont="1" applyFill="1"/>
    <xf numFmtId="0" fontId="9" fillId="2" borderId="2" xfId="3" applyFont="1" applyFill="1" applyBorder="1" applyAlignment="1">
      <alignment horizontal="center"/>
    </xf>
    <xf numFmtId="4" fontId="19" fillId="2" borderId="1" xfId="3" applyNumberFormat="1" applyFont="1" applyFill="1" applyBorder="1"/>
    <xf numFmtId="2" fontId="11" fillId="2" borderId="9" xfId="3" applyNumberFormat="1" applyFont="1" applyFill="1" applyBorder="1"/>
    <xf numFmtId="2" fontId="11" fillId="2" borderId="14" xfId="3" applyNumberFormat="1" applyFont="1" applyFill="1" applyBorder="1"/>
    <xf numFmtId="0" fontId="18" fillId="2" borderId="4" xfId="0" applyFont="1" applyFill="1" applyBorder="1"/>
    <xf numFmtId="0" fontId="18" fillId="2" borderId="3" xfId="0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17" fillId="2" borderId="4" xfId="0" applyFont="1" applyFill="1" applyBorder="1"/>
    <xf numFmtId="14" fontId="8" fillId="2" borderId="4" xfId="0" applyNumberFormat="1" applyFont="1" applyFill="1" applyBorder="1" applyAlignment="1">
      <alignment horizontal="right"/>
    </xf>
    <xf numFmtId="2" fontId="17" fillId="2" borderId="4" xfId="0" applyNumberFormat="1" applyFont="1" applyFill="1" applyBorder="1"/>
    <xf numFmtId="2" fontId="8" fillId="2" borderId="4" xfId="0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0" fillId="2" borderId="1" xfId="0" applyFont="1" applyFill="1" applyBorder="1"/>
    <xf numFmtId="0" fontId="2" fillId="2" borderId="1" xfId="2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2" fontId="17" fillId="3" borderId="1" xfId="0" applyNumberFormat="1" applyFont="1" applyFill="1" applyBorder="1"/>
    <xf numFmtId="4" fontId="0" fillId="2" borderId="16" xfId="0" applyNumberFormat="1" applyFill="1" applyBorder="1" applyAlignment="1">
      <alignment horizontal="right"/>
    </xf>
    <xf numFmtId="0" fontId="0" fillId="2" borderId="15" xfId="0" applyFill="1" applyBorder="1"/>
    <xf numFmtId="4" fontId="0" fillId="2" borderId="15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49" fontId="8" fillId="2" borderId="1" xfId="3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4" fontId="3" fillId="2" borderId="0" xfId="2" applyNumberFormat="1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14" fontId="2" fillId="2" borderId="4" xfId="2" applyNumberFormat="1" applyFont="1" applyFill="1" applyBorder="1" applyAlignment="1">
      <alignment horizontal="justify" vertical="center"/>
    </xf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8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justify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2"/>
  <sheetViews>
    <sheetView tabSelected="1" topLeftCell="A240" workbookViewId="0">
      <selection activeCell="O204" sqref="O204"/>
    </sheetView>
  </sheetViews>
  <sheetFormatPr defaultRowHeight="15"/>
  <cols>
    <col min="1" max="1" width="3.140625" customWidth="1"/>
    <col min="2" max="2" width="15.42578125" style="1" customWidth="1"/>
    <col min="3" max="7" width="9.140625" style="1" hidden="1" customWidth="1"/>
    <col min="8" max="8" width="9.28515625" style="43" customWidth="1"/>
    <col min="9" max="9" width="8.5703125" style="29" customWidth="1"/>
    <col min="10" max="10" width="8.42578125" style="1" customWidth="1"/>
    <col min="11" max="12" width="8.7109375" style="1" customWidth="1"/>
    <col min="13" max="13" width="8.42578125" style="1" customWidth="1"/>
    <col min="14" max="14" width="8" style="1" customWidth="1"/>
    <col min="15" max="15" width="6.85546875" style="1" customWidth="1"/>
    <col min="16" max="16" width="6.7109375" style="1" customWidth="1"/>
    <col min="17" max="17" width="6.85546875" style="1" customWidth="1"/>
    <col min="18" max="18" width="9.85546875" style="1" hidden="1" customWidth="1"/>
    <col min="19" max="19" width="9" style="1" customWidth="1"/>
    <col min="20" max="20" width="8.85546875" style="1" customWidth="1"/>
    <col min="21" max="21" width="9.7109375" style="1" hidden="1" customWidth="1"/>
    <col min="22" max="22" width="14.5703125" style="1" hidden="1" customWidth="1"/>
    <col min="23" max="30" width="0" style="1" hidden="1" customWidth="1"/>
    <col min="31" max="31" width="10.7109375" style="1" hidden="1" customWidth="1"/>
    <col min="32" max="32" width="10.42578125" style="1" hidden="1" customWidth="1"/>
    <col min="33" max="34" width="0" style="1" hidden="1" customWidth="1"/>
  </cols>
  <sheetData>
    <row r="1" spans="1:34" ht="14.25" customHeight="1">
      <c r="A1" s="1"/>
      <c r="B1" s="2" t="s">
        <v>72</v>
      </c>
      <c r="C1" s="114"/>
      <c r="H1" s="2"/>
      <c r="I1" s="30"/>
      <c r="L1" s="2"/>
      <c r="M1" s="2"/>
      <c r="N1" s="2"/>
    </row>
    <row r="2" spans="1:34">
      <c r="A2" s="1"/>
      <c r="B2" s="2"/>
      <c r="C2" s="114"/>
      <c r="H2" s="2"/>
      <c r="I2" s="30"/>
      <c r="L2" s="2"/>
      <c r="M2" s="2"/>
      <c r="N2" s="2"/>
    </row>
    <row r="3" spans="1:34">
      <c r="A3" s="9"/>
      <c r="B3" s="28" t="s">
        <v>193</v>
      </c>
      <c r="C3" s="28"/>
      <c r="D3" s="28"/>
      <c r="E3" s="28"/>
      <c r="F3" s="28"/>
      <c r="G3" s="28"/>
      <c r="H3" s="28"/>
      <c r="I3" s="31"/>
      <c r="J3" s="28"/>
      <c r="K3" s="28"/>
      <c r="L3" s="28"/>
      <c r="M3" s="28"/>
      <c r="N3" s="28"/>
      <c r="O3" s="28"/>
      <c r="P3" s="28"/>
      <c r="Q3" s="28"/>
      <c r="R3" s="28"/>
      <c r="S3" s="28"/>
      <c r="T3" s="9"/>
    </row>
    <row r="4" spans="1:34">
      <c r="A4" s="9"/>
      <c r="B4" s="28"/>
      <c r="C4" s="28"/>
      <c r="D4" s="28"/>
      <c r="E4" s="28"/>
      <c r="F4" s="28"/>
      <c r="G4" s="28"/>
      <c r="H4" s="28"/>
      <c r="I4" s="31"/>
      <c r="J4" s="28"/>
      <c r="K4" s="28"/>
      <c r="L4" s="28"/>
      <c r="M4" s="28"/>
      <c r="N4" s="28"/>
      <c r="O4" s="28"/>
      <c r="P4" s="28"/>
      <c r="Q4" s="28"/>
      <c r="R4" s="28"/>
      <c r="S4" s="28"/>
      <c r="T4" s="9"/>
    </row>
    <row r="5" spans="1:34">
      <c r="A5" s="9"/>
      <c r="B5" s="11"/>
      <c r="C5" s="11"/>
      <c r="D5" s="11"/>
      <c r="E5" s="11"/>
      <c r="F5" s="11"/>
      <c r="G5" s="11"/>
      <c r="H5" s="11"/>
      <c r="I5" s="32"/>
      <c r="J5" s="11"/>
      <c r="K5" s="11"/>
      <c r="L5" s="11"/>
      <c r="M5" s="11"/>
      <c r="N5" s="11"/>
      <c r="O5" s="11"/>
      <c r="P5" s="11"/>
      <c r="Q5" s="11"/>
      <c r="R5" s="11"/>
      <c r="S5" s="11"/>
      <c r="T5" s="9"/>
    </row>
    <row r="6" spans="1:34" s="1" customFormat="1">
      <c r="A6" s="241" t="s">
        <v>71</v>
      </c>
      <c r="B6" s="248" t="s">
        <v>70</v>
      </c>
      <c r="C6" s="246" t="s">
        <v>69</v>
      </c>
      <c r="D6" s="101" t="s">
        <v>68</v>
      </c>
      <c r="E6" s="102" t="s">
        <v>67</v>
      </c>
      <c r="F6" s="254" t="s">
        <v>66</v>
      </c>
      <c r="G6" s="248" t="s">
        <v>65</v>
      </c>
      <c r="H6" s="260" t="s">
        <v>64</v>
      </c>
      <c r="I6" s="260"/>
      <c r="J6" s="261"/>
      <c r="K6" s="106" t="s">
        <v>63</v>
      </c>
      <c r="L6" s="106" t="s">
        <v>75</v>
      </c>
      <c r="M6" s="106" t="s">
        <v>139</v>
      </c>
      <c r="N6" s="106" t="s">
        <v>180</v>
      </c>
      <c r="O6" s="38" t="s">
        <v>61</v>
      </c>
      <c r="P6" s="253" t="s">
        <v>62</v>
      </c>
      <c r="Q6" s="258" t="s">
        <v>181</v>
      </c>
      <c r="R6" s="259"/>
      <c r="S6" s="138" t="s">
        <v>60</v>
      </c>
      <c r="T6" s="101" t="s">
        <v>84</v>
      </c>
      <c r="AH6" s="201" t="s">
        <v>183</v>
      </c>
    </row>
    <row r="7" spans="1:34" s="1" customFormat="1">
      <c r="A7" s="242"/>
      <c r="B7" s="249"/>
      <c r="C7" s="247"/>
      <c r="D7" s="103" t="s">
        <v>59</v>
      </c>
      <c r="E7" s="104" t="s">
        <v>58</v>
      </c>
      <c r="F7" s="255"/>
      <c r="G7" s="249"/>
      <c r="H7" s="109" t="s">
        <v>57</v>
      </c>
      <c r="I7" s="110" t="s">
        <v>56</v>
      </c>
      <c r="J7" s="111" t="s">
        <v>55</v>
      </c>
      <c r="K7" s="107" t="s">
        <v>54</v>
      </c>
      <c r="L7" s="108" t="s">
        <v>182</v>
      </c>
      <c r="M7" s="108" t="s">
        <v>165</v>
      </c>
      <c r="N7" s="108" t="s">
        <v>182</v>
      </c>
      <c r="O7" s="39" t="s">
        <v>83</v>
      </c>
      <c r="P7" s="253"/>
      <c r="Q7" s="136">
        <v>43282</v>
      </c>
      <c r="R7" s="135"/>
      <c r="S7" s="215" t="s">
        <v>53</v>
      </c>
      <c r="T7" s="103" t="s">
        <v>52</v>
      </c>
      <c r="AH7" s="202" t="s">
        <v>184</v>
      </c>
    </row>
    <row r="8" spans="1:34" s="1" customFormat="1" ht="14.25" customHeight="1">
      <c r="A8" s="150"/>
      <c r="B8" s="52"/>
      <c r="C8" s="164"/>
      <c r="D8" s="53"/>
      <c r="E8" s="54"/>
      <c r="F8" s="158"/>
      <c r="G8" s="151"/>
      <c r="H8" s="139">
        <v>73351</v>
      </c>
      <c r="I8" s="168">
        <v>43277</v>
      </c>
      <c r="J8" s="169">
        <v>1731.27</v>
      </c>
      <c r="K8" s="169">
        <v>1731.27</v>
      </c>
      <c r="L8" s="169"/>
      <c r="M8" s="169">
        <v>1731.27</v>
      </c>
      <c r="N8" s="169"/>
      <c r="O8" s="169"/>
      <c r="P8" s="169"/>
      <c r="Q8" s="169"/>
      <c r="R8" s="169"/>
      <c r="S8" s="171">
        <f t="shared" ref="S8:S25" si="0">J8-O8-P8-T8</f>
        <v>1731.27</v>
      </c>
      <c r="T8" s="169">
        <v>0</v>
      </c>
      <c r="AH8" s="131"/>
    </row>
    <row r="9" spans="1:34" s="1" customFormat="1" ht="15" customHeight="1">
      <c r="A9" s="225">
        <v>1</v>
      </c>
      <c r="B9" s="44"/>
      <c r="C9" s="280" t="s">
        <v>11</v>
      </c>
      <c r="D9" s="248">
        <v>13</v>
      </c>
      <c r="E9" s="277" t="s">
        <v>50</v>
      </c>
      <c r="F9" s="254" t="s">
        <v>11</v>
      </c>
      <c r="G9" s="262" t="s">
        <v>51</v>
      </c>
      <c r="H9" s="139">
        <v>73350</v>
      </c>
      <c r="I9" s="168">
        <v>43277</v>
      </c>
      <c r="J9" s="169">
        <v>9388.11</v>
      </c>
      <c r="K9" s="169">
        <v>9388.11</v>
      </c>
      <c r="L9" s="169"/>
      <c r="M9" s="169">
        <v>9388.11</v>
      </c>
      <c r="N9" s="169"/>
      <c r="O9" s="169"/>
      <c r="P9" s="169"/>
      <c r="Q9" s="169"/>
      <c r="R9" s="169"/>
      <c r="S9" s="171">
        <f t="shared" si="0"/>
        <v>9388.11</v>
      </c>
      <c r="T9" s="169">
        <v>0</v>
      </c>
      <c r="AH9" s="131"/>
    </row>
    <row r="10" spans="1:34" s="1" customFormat="1">
      <c r="A10" s="225"/>
      <c r="B10" s="44"/>
      <c r="C10" s="275"/>
      <c r="D10" s="243"/>
      <c r="E10" s="278"/>
      <c r="F10" s="265"/>
      <c r="G10" s="263"/>
      <c r="H10" s="139">
        <v>73379</v>
      </c>
      <c r="I10" s="168">
        <v>43279</v>
      </c>
      <c r="J10" s="169">
        <v>2538.5500000000002</v>
      </c>
      <c r="K10" s="169">
        <v>2538.5500000000002</v>
      </c>
      <c r="L10" s="169"/>
      <c r="M10" s="169">
        <v>2538.5500000000002</v>
      </c>
      <c r="N10" s="169"/>
      <c r="O10" s="169"/>
      <c r="P10" s="169"/>
      <c r="Q10" s="169"/>
      <c r="R10" s="169"/>
      <c r="S10" s="171">
        <f t="shared" si="0"/>
        <v>2538.5500000000002</v>
      </c>
      <c r="T10" s="169">
        <v>0</v>
      </c>
      <c r="AH10" s="131"/>
    </row>
    <row r="11" spans="1:34" s="1" customFormat="1">
      <c r="A11" s="225"/>
      <c r="B11" s="44"/>
      <c r="C11" s="275"/>
      <c r="D11" s="243"/>
      <c r="E11" s="278"/>
      <c r="F11" s="265"/>
      <c r="G11" s="263"/>
      <c r="H11" s="139">
        <v>73562</v>
      </c>
      <c r="I11" s="168">
        <v>43286</v>
      </c>
      <c r="J11" s="169">
        <v>490.5</v>
      </c>
      <c r="K11" s="169">
        <v>490.5</v>
      </c>
      <c r="L11" s="169">
        <v>490.5</v>
      </c>
      <c r="M11" s="169"/>
      <c r="N11" s="169"/>
      <c r="O11" s="169"/>
      <c r="P11" s="169"/>
      <c r="Q11" s="169"/>
      <c r="R11" s="169"/>
      <c r="S11" s="171">
        <f t="shared" si="0"/>
        <v>490.5</v>
      </c>
      <c r="T11" s="169">
        <v>0</v>
      </c>
      <c r="U11" s="218"/>
      <c r="V11" s="219"/>
      <c r="W11" s="219"/>
      <c r="AD11" s="220"/>
      <c r="AE11" s="219"/>
      <c r="AF11" s="219"/>
      <c r="AH11" s="131"/>
    </row>
    <row r="12" spans="1:34" s="1" customFormat="1">
      <c r="A12" s="225"/>
      <c r="B12" s="44"/>
      <c r="C12" s="275"/>
      <c r="D12" s="243"/>
      <c r="E12" s="278"/>
      <c r="F12" s="265"/>
      <c r="G12" s="263"/>
      <c r="H12" s="139">
        <v>73559</v>
      </c>
      <c r="I12" s="168">
        <v>43286</v>
      </c>
      <c r="J12" s="169">
        <v>4058.47</v>
      </c>
      <c r="K12" s="169">
        <v>4058.47</v>
      </c>
      <c r="L12" s="169">
        <v>4058.47</v>
      </c>
      <c r="M12" s="169"/>
      <c r="N12" s="169"/>
      <c r="O12" s="169"/>
      <c r="P12" s="169"/>
      <c r="Q12" s="169"/>
      <c r="R12" s="169"/>
      <c r="S12" s="171">
        <f t="shared" si="0"/>
        <v>4058.47</v>
      </c>
      <c r="T12" s="169">
        <v>0</v>
      </c>
      <c r="U12" s="218"/>
      <c r="V12" s="219"/>
      <c r="W12" s="219"/>
      <c r="AD12" s="220"/>
      <c r="AE12" s="219"/>
      <c r="AF12" s="219"/>
      <c r="AH12" s="131"/>
    </row>
    <row r="13" spans="1:34" s="1" customFormat="1">
      <c r="A13" s="225"/>
      <c r="B13" s="44"/>
      <c r="C13" s="275"/>
      <c r="D13" s="243"/>
      <c r="E13" s="278"/>
      <c r="F13" s="265"/>
      <c r="G13" s="263"/>
      <c r="H13" s="139">
        <v>73558</v>
      </c>
      <c r="I13" s="168">
        <v>43286</v>
      </c>
      <c r="J13" s="169">
        <v>388.62</v>
      </c>
      <c r="K13" s="169">
        <v>388.62</v>
      </c>
      <c r="L13" s="169">
        <v>388.62</v>
      </c>
      <c r="M13" s="169"/>
      <c r="N13" s="169"/>
      <c r="O13" s="169"/>
      <c r="P13" s="169"/>
      <c r="Q13" s="169"/>
      <c r="R13" s="169"/>
      <c r="S13" s="171">
        <f t="shared" si="0"/>
        <v>388.62</v>
      </c>
      <c r="T13" s="169">
        <v>0</v>
      </c>
      <c r="U13" s="218"/>
      <c r="V13" s="219"/>
      <c r="W13" s="219"/>
      <c r="AD13" s="220"/>
      <c r="AE13" s="219"/>
      <c r="AF13" s="219"/>
      <c r="AH13" s="131"/>
    </row>
    <row r="14" spans="1:34" s="1" customFormat="1">
      <c r="A14" s="225"/>
      <c r="B14" s="44"/>
      <c r="C14" s="275"/>
      <c r="D14" s="243"/>
      <c r="E14" s="278"/>
      <c r="F14" s="265"/>
      <c r="G14" s="263"/>
      <c r="H14" s="139">
        <v>73564</v>
      </c>
      <c r="I14" s="168">
        <v>43286</v>
      </c>
      <c r="J14" s="169">
        <v>487.28</v>
      </c>
      <c r="K14" s="169">
        <v>487.28</v>
      </c>
      <c r="L14" s="169">
        <v>487.28</v>
      </c>
      <c r="M14" s="169"/>
      <c r="N14" s="169"/>
      <c r="O14" s="169"/>
      <c r="P14" s="169"/>
      <c r="Q14" s="169"/>
      <c r="R14" s="169"/>
      <c r="S14" s="171">
        <f t="shared" si="0"/>
        <v>487.28</v>
      </c>
      <c r="T14" s="169">
        <v>0</v>
      </c>
      <c r="U14" s="218"/>
      <c r="V14" s="219"/>
      <c r="W14" s="219"/>
      <c r="AD14" s="220"/>
      <c r="AE14" s="219"/>
      <c r="AF14" s="219"/>
      <c r="AH14" s="131"/>
    </row>
    <row r="15" spans="1:34" s="1" customFormat="1">
      <c r="A15" s="225"/>
      <c r="B15" s="44"/>
      <c r="C15" s="275"/>
      <c r="D15" s="243"/>
      <c r="E15" s="278"/>
      <c r="F15" s="265"/>
      <c r="G15" s="263"/>
      <c r="H15" s="139">
        <v>73563</v>
      </c>
      <c r="I15" s="168">
        <v>43286</v>
      </c>
      <c r="J15" s="169">
        <v>250.7</v>
      </c>
      <c r="K15" s="169">
        <v>250.7</v>
      </c>
      <c r="L15" s="169">
        <v>250.7</v>
      </c>
      <c r="M15" s="169"/>
      <c r="N15" s="169"/>
      <c r="O15" s="169"/>
      <c r="P15" s="169"/>
      <c r="Q15" s="169"/>
      <c r="R15" s="169"/>
      <c r="S15" s="171">
        <f t="shared" si="0"/>
        <v>250.7</v>
      </c>
      <c r="T15" s="169">
        <v>0</v>
      </c>
      <c r="U15" s="218"/>
      <c r="V15" s="219"/>
      <c r="W15" s="219"/>
      <c r="AD15" s="220"/>
      <c r="AE15" s="219"/>
      <c r="AF15" s="219"/>
      <c r="AH15" s="131"/>
    </row>
    <row r="16" spans="1:34" s="1" customFormat="1">
      <c r="A16" s="225"/>
      <c r="B16" s="44" t="s">
        <v>30</v>
      </c>
      <c r="C16" s="275"/>
      <c r="D16" s="243"/>
      <c r="E16" s="278"/>
      <c r="F16" s="265"/>
      <c r="G16" s="263"/>
      <c r="H16" s="139">
        <v>73560</v>
      </c>
      <c r="I16" s="168">
        <v>43286</v>
      </c>
      <c r="J16" s="169">
        <v>242.42</v>
      </c>
      <c r="K16" s="169">
        <v>242.42</v>
      </c>
      <c r="L16" s="169">
        <v>242.42</v>
      </c>
      <c r="M16" s="169"/>
      <c r="N16" s="169"/>
      <c r="O16" s="169"/>
      <c r="P16" s="169"/>
      <c r="Q16" s="169"/>
      <c r="R16" s="169"/>
      <c r="S16" s="171">
        <f t="shared" si="0"/>
        <v>242.42</v>
      </c>
      <c r="T16" s="169">
        <v>0</v>
      </c>
      <c r="U16" s="220"/>
      <c r="V16" s="219"/>
      <c r="W16" s="219"/>
      <c r="AD16" s="220"/>
      <c r="AE16" s="219"/>
      <c r="AF16" s="219"/>
      <c r="AH16" s="131"/>
    </row>
    <row r="17" spans="1:34" s="1" customFormat="1">
      <c r="A17" s="225"/>
      <c r="B17" s="44" t="s">
        <v>74</v>
      </c>
      <c r="C17" s="275"/>
      <c r="D17" s="243"/>
      <c r="E17" s="278"/>
      <c r="F17" s="265"/>
      <c r="G17" s="263"/>
      <c r="H17" s="139">
        <v>75398</v>
      </c>
      <c r="I17" s="168">
        <v>43297</v>
      </c>
      <c r="J17" s="169">
        <v>1014.8</v>
      </c>
      <c r="K17" s="169">
        <v>1014.8</v>
      </c>
      <c r="L17" s="169">
        <v>1014.8</v>
      </c>
      <c r="M17" s="169"/>
      <c r="N17" s="169"/>
      <c r="O17" s="169"/>
      <c r="P17" s="169"/>
      <c r="Q17" s="169"/>
      <c r="R17" s="169"/>
      <c r="S17" s="171">
        <f t="shared" si="0"/>
        <v>1014.8</v>
      </c>
      <c r="T17" s="169">
        <v>0</v>
      </c>
      <c r="U17" s="220"/>
      <c r="V17" s="219"/>
      <c r="W17" s="219"/>
      <c r="AH17" s="131"/>
    </row>
    <row r="18" spans="1:34" s="1" customFormat="1">
      <c r="A18" s="225"/>
      <c r="B18" s="44"/>
      <c r="C18" s="275"/>
      <c r="D18" s="243"/>
      <c r="E18" s="278"/>
      <c r="F18" s="265"/>
      <c r="G18" s="263"/>
      <c r="H18" s="139">
        <v>75400</v>
      </c>
      <c r="I18" s="168">
        <v>43297</v>
      </c>
      <c r="J18" s="169">
        <v>1887.01</v>
      </c>
      <c r="K18" s="169">
        <v>1887.01</v>
      </c>
      <c r="L18" s="169">
        <v>1887.01</v>
      </c>
      <c r="M18" s="169"/>
      <c r="N18" s="169"/>
      <c r="O18" s="169"/>
      <c r="P18" s="169"/>
      <c r="Q18" s="169"/>
      <c r="R18" s="169"/>
      <c r="S18" s="171">
        <f t="shared" si="0"/>
        <v>1887.01</v>
      </c>
      <c r="T18" s="169">
        <v>0</v>
      </c>
      <c r="U18" s="220"/>
      <c r="V18" s="219"/>
      <c r="W18" s="219"/>
      <c r="AH18" s="131"/>
    </row>
    <row r="19" spans="1:34" s="1" customFormat="1">
      <c r="A19" s="225"/>
      <c r="B19" s="44"/>
      <c r="C19" s="275"/>
      <c r="D19" s="243"/>
      <c r="E19" s="278"/>
      <c r="F19" s="265"/>
      <c r="G19" s="263"/>
      <c r="H19" s="139">
        <v>75410</v>
      </c>
      <c r="I19" s="168">
        <v>43298</v>
      </c>
      <c r="J19" s="169">
        <v>253.7</v>
      </c>
      <c r="K19" s="169">
        <v>253.7</v>
      </c>
      <c r="L19" s="169">
        <v>253.7</v>
      </c>
      <c r="M19" s="169"/>
      <c r="N19" s="169"/>
      <c r="O19" s="169"/>
      <c r="P19" s="169"/>
      <c r="Q19" s="169"/>
      <c r="R19" s="169"/>
      <c r="S19" s="171">
        <f t="shared" si="0"/>
        <v>253.7</v>
      </c>
      <c r="T19" s="169">
        <v>0</v>
      </c>
      <c r="U19" s="220"/>
      <c r="V19" s="219"/>
      <c r="W19" s="219"/>
      <c r="AH19" s="131"/>
    </row>
    <row r="20" spans="1:34" s="1" customFormat="1">
      <c r="A20" s="225"/>
      <c r="B20" s="44"/>
      <c r="C20" s="275"/>
      <c r="D20" s="243"/>
      <c r="E20" s="278"/>
      <c r="F20" s="265"/>
      <c r="G20" s="263"/>
      <c r="H20" s="139">
        <v>73561</v>
      </c>
      <c r="I20" s="168">
        <v>43286</v>
      </c>
      <c r="J20" s="169">
        <v>245.25</v>
      </c>
      <c r="K20" s="169">
        <v>245.25</v>
      </c>
      <c r="L20" s="169">
        <v>245.25</v>
      </c>
      <c r="M20" s="169"/>
      <c r="N20" s="169"/>
      <c r="O20" s="169"/>
      <c r="P20" s="169"/>
      <c r="Q20" s="169"/>
      <c r="R20" s="169"/>
      <c r="S20" s="171">
        <f t="shared" si="0"/>
        <v>245.25</v>
      </c>
      <c r="T20" s="169">
        <v>0</v>
      </c>
      <c r="U20" s="220"/>
      <c r="V20" s="219"/>
      <c r="W20" s="219"/>
      <c r="AH20" s="131"/>
    </row>
    <row r="21" spans="1:34" s="1" customFormat="1">
      <c r="A21" s="225"/>
      <c r="B21" s="44"/>
      <c r="C21" s="275"/>
      <c r="D21" s="243"/>
      <c r="E21" s="278"/>
      <c r="F21" s="265"/>
      <c r="G21" s="263"/>
      <c r="H21" s="139">
        <v>75500</v>
      </c>
      <c r="I21" s="168">
        <v>43311</v>
      </c>
      <c r="J21" s="169">
        <v>7589.01</v>
      </c>
      <c r="K21" s="169">
        <v>7589.01</v>
      </c>
      <c r="L21" s="169">
        <v>7589.01</v>
      </c>
      <c r="M21" s="169"/>
      <c r="N21" s="169"/>
      <c r="O21" s="169"/>
      <c r="P21" s="169"/>
      <c r="Q21" s="169"/>
      <c r="R21" s="169"/>
      <c r="S21" s="171">
        <f t="shared" si="0"/>
        <v>7589.01</v>
      </c>
      <c r="T21" s="169">
        <v>0</v>
      </c>
      <c r="U21" s="220"/>
      <c r="V21" s="219"/>
      <c r="W21" s="219"/>
      <c r="AH21" s="131"/>
    </row>
    <row r="22" spans="1:34" s="1" customFormat="1">
      <c r="A22" s="225"/>
      <c r="B22" s="44"/>
      <c r="C22" s="275"/>
      <c r="D22" s="243"/>
      <c r="E22" s="278"/>
      <c r="F22" s="265"/>
      <c r="G22" s="263"/>
      <c r="H22" s="139">
        <v>75475</v>
      </c>
      <c r="I22" s="168">
        <v>43306</v>
      </c>
      <c r="J22" s="169">
        <v>14935.59</v>
      </c>
      <c r="K22" s="169">
        <v>14935.59</v>
      </c>
      <c r="L22" s="169">
        <v>14935.59</v>
      </c>
      <c r="M22" s="169"/>
      <c r="N22" s="169"/>
      <c r="O22" s="169"/>
      <c r="P22" s="169"/>
      <c r="Q22" s="169"/>
      <c r="R22" s="169"/>
      <c r="S22" s="171">
        <f t="shared" si="0"/>
        <v>14935.59</v>
      </c>
      <c r="T22" s="169">
        <v>0</v>
      </c>
      <c r="U22" s="220"/>
      <c r="V22" s="219"/>
      <c r="W22" s="219"/>
      <c r="AH22" s="131"/>
    </row>
    <row r="23" spans="1:34" s="1" customFormat="1">
      <c r="A23" s="225"/>
      <c r="B23" s="44"/>
      <c r="C23" s="275"/>
      <c r="D23" s="243"/>
      <c r="E23" s="278"/>
      <c r="F23" s="265"/>
      <c r="G23" s="263"/>
      <c r="H23" s="139">
        <v>75441</v>
      </c>
      <c r="I23" s="168">
        <v>43301</v>
      </c>
      <c r="J23" s="169">
        <v>9788.0300000000007</v>
      </c>
      <c r="K23" s="169">
        <v>9788.0300000000007</v>
      </c>
      <c r="L23" s="169">
        <v>9788.0300000000007</v>
      </c>
      <c r="M23" s="169"/>
      <c r="N23" s="169"/>
      <c r="O23" s="169"/>
      <c r="P23" s="169"/>
      <c r="Q23" s="169"/>
      <c r="R23" s="169"/>
      <c r="S23" s="171">
        <f t="shared" si="0"/>
        <v>9788.0300000000007</v>
      </c>
      <c r="T23" s="169">
        <v>0</v>
      </c>
      <c r="U23" s="220"/>
      <c r="V23" s="219"/>
      <c r="W23" s="219"/>
      <c r="AH23" s="131"/>
    </row>
    <row r="24" spans="1:34" s="1" customFormat="1">
      <c r="A24" s="225"/>
      <c r="B24" s="44"/>
      <c r="C24" s="275"/>
      <c r="D24" s="243"/>
      <c r="E24" s="278"/>
      <c r="F24" s="265"/>
      <c r="G24" s="263"/>
      <c r="H24" s="139">
        <v>75442</v>
      </c>
      <c r="I24" s="168">
        <v>43301</v>
      </c>
      <c r="J24" s="209">
        <v>1268.5</v>
      </c>
      <c r="K24" s="209">
        <v>1268.5</v>
      </c>
      <c r="L24" s="209">
        <v>1268.5</v>
      </c>
      <c r="M24" s="209"/>
      <c r="N24" s="209"/>
      <c r="O24" s="209"/>
      <c r="P24" s="209"/>
      <c r="Q24" s="209"/>
      <c r="R24" s="209"/>
      <c r="S24" s="171">
        <f t="shared" si="0"/>
        <v>1268.5</v>
      </c>
      <c r="T24" s="209">
        <v>0</v>
      </c>
      <c r="U24" s="221"/>
      <c r="V24" s="222"/>
      <c r="W24" s="222"/>
      <c r="AH24" s="98"/>
    </row>
    <row r="25" spans="1:34" s="1" customFormat="1">
      <c r="A25" s="225"/>
      <c r="B25" s="44"/>
      <c r="C25" s="275"/>
      <c r="D25" s="243"/>
      <c r="E25" s="278"/>
      <c r="F25" s="265"/>
      <c r="G25" s="263"/>
      <c r="H25" s="207">
        <v>75399</v>
      </c>
      <c r="I25" s="168">
        <v>43297</v>
      </c>
      <c r="J25" s="209">
        <v>10541.19</v>
      </c>
      <c r="K25" s="209">
        <v>10541.19</v>
      </c>
      <c r="L25" s="209">
        <v>10541.19</v>
      </c>
      <c r="M25" s="209"/>
      <c r="N25" s="209"/>
      <c r="O25" s="209"/>
      <c r="P25" s="209"/>
      <c r="Q25" s="209"/>
      <c r="R25" s="209"/>
      <c r="S25" s="171">
        <f t="shared" si="0"/>
        <v>10541.19</v>
      </c>
      <c r="T25" s="209">
        <v>0</v>
      </c>
      <c r="U25" s="221"/>
      <c r="V25" s="222"/>
      <c r="W25" s="222"/>
      <c r="AH25" s="98"/>
    </row>
    <row r="26" spans="1:34" s="1" customFormat="1">
      <c r="A26" s="225"/>
      <c r="B26" s="44"/>
      <c r="C26" s="275"/>
      <c r="D26" s="243"/>
      <c r="E26" s="278"/>
      <c r="F26" s="265"/>
      <c r="G26" s="263"/>
      <c r="H26" s="207" t="s">
        <v>195</v>
      </c>
      <c r="I26" s="208"/>
      <c r="J26" s="209"/>
      <c r="K26" s="209"/>
      <c r="L26" s="209"/>
      <c r="M26" s="209"/>
      <c r="N26" s="209"/>
      <c r="O26" s="209">
        <v>253.7</v>
      </c>
      <c r="P26" s="209"/>
      <c r="Q26" s="209"/>
      <c r="R26" s="209"/>
      <c r="S26" s="210"/>
      <c r="T26" s="209"/>
      <c r="U26" s="221"/>
      <c r="V26" s="222"/>
      <c r="W26" s="222"/>
      <c r="AH26" s="98"/>
    </row>
    <row r="27" spans="1:34" s="1" customFormat="1">
      <c r="A27" s="225"/>
      <c r="B27" s="44"/>
      <c r="C27" s="275"/>
      <c r="D27" s="243"/>
      <c r="E27" s="278"/>
      <c r="F27" s="265"/>
      <c r="G27" s="263"/>
      <c r="H27" s="207"/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10"/>
      <c r="T27" s="209"/>
      <c r="AH27" s="98"/>
    </row>
    <row r="28" spans="1:34" s="1" customFormat="1">
      <c r="A28" s="240"/>
      <c r="B28" s="112" t="s">
        <v>9</v>
      </c>
      <c r="C28" s="247"/>
      <c r="D28" s="249"/>
      <c r="E28" s="279"/>
      <c r="F28" s="255"/>
      <c r="G28" s="264"/>
      <c r="H28" s="173"/>
      <c r="I28" s="174"/>
      <c r="J28" s="175">
        <f t="shared" ref="J28:T28" si="1">SUM(J8:J27)</f>
        <v>67099</v>
      </c>
      <c r="K28" s="175">
        <f t="shared" si="1"/>
        <v>67099</v>
      </c>
      <c r="L28" s="175">
        <f t="shared" si="1"/>
        <v>53441.070000000007</v>
      </c>
      <c r="M28" s="175">
        <f t="shared" si="1"/>
        <v>13657.93</v>
      </c>
      <c r="N28" s="175">
        <f t="shared" si="1"/>
        <v>0</v>
      </c>
      <c r="O28" s="175">
        <f t="shared" si="1"/>
        <v>253.7</v>
      </c>
      <c r="P28" s="175">
        <f t="shared" si="1"/>
        <v>0</v>
      </c>
      <c r="Q28" s="175">
        <f t="shared" si="1"/>
        <v>0</v>
      </c>
      <c r="R28" s="175">
        <f t="shared" si="1"/>
        <v>0</v>
      </c>
      <c r="S28" s="175">
        <v>66845.3</v>
      </c>
      <c r="T28" s="175">
        <f t="shared" si="1"/>
        <v>0</v>
      </c>
      <c r="U28" s="175">
        <f t="shared" ref="U28:AG28" si="2">SUM(U8:U27)</f>
        <v>0</v>
      </c>
      <c r="V28" s="175">
        <f t="shared" si="2"/>
        <v>0</v>
      </c>
      <c r="W28" s="175">
        <f t="shared" si="2"/>
        <v>0</v>
      </c>
      <c r="X28" s="175">
        <f t="shared" si="2"/>
        <v>0</v>
      </c>
      <c r="Y28" s="175">
        <f t="shared" si="2"/>
        <v>0</v>
      </c>
      <c r="Z28" s="175">
        <f t="shared" si="2"/>
        <v>0</v>
      </c>
      <c r="AA28" s="175">
        <f t="shared" si="2"/>
        <v>0</v>
      </c>
      <c r="AB28" s="175">
        <f t="shared" si="2"/>
        <v>0</v>
      </c>
      <c r="AC28" s="175">
        <f t="shared" si="2"/>
        <v>0</v>
      </c>
      <c r="AD28" s="175">
        <f t="shared" si="2"/>
        <v>0</v>
      </c>
      <c r="AE28" s="175">
        <f t="shared" si="2"/>
        <v>0</v>
      </c>
      <c r="AF28" s="175">
        <f t="shared" si="2"/>
        <v>0</v>
      </c>
      <c r="AG28" s="175">
        <f t="shared" si="2"/>
        <v>0</v>
      </c>
      <c r="AH28" s="131"/>
    </row>
    <row r="29" spans="1:34" s="1" customFormat="1">
      <c r="A29" s="55"/>
      <c r="B29" s="165"/>
      <c r="C29" s="164"/>
      <c r="D29" s="151"/>
      <c r="E29" s="166"/>
      <c r="F29" s="158"/>
      <c r="G29" s="157"/>
      <c r="H29" s="139">
        <v>1200456</v>
      </c>
      <c r="I29" s="168">
        <v>43280</v>
      </c>
      <c r="J29" s="169">
        <v>5421.61</v>
      </c>
      <c r="K29" s="169">
        <v>5421.61</v>
      </c>
      <c r="L29" s="169"/>
      <c r="M29" s="169">
        <v>5421.61</v>
      </c>
      <c r="N29" s="169"/>
      <c r="O29" s="169"/>
      <c r="P29" s="169"/>
      <c r="Q29" s="169"/>
      <c r="R29" s="169"/>
      <c r="S29" s="171">
        <f t="shared" ref="S29" si="3">J29-O29-P29-T29</f>
        <v>5421.61</v>
      </c>
      <c r="T29" s="169">
        <v>0</v>
      </c>
      <c r="U29" s="220"/>
      <c r="V29" s="219"/>
      <c r="W29" s="219"/>
      <c r="AH29" s="131"/>
    </row>
    <row r="30" spans="1:34" s="1" customFormat="1">
      <c r="A30" s="225">
        <v>2</v>
      </c>
      <c r="B30" s="276" t="s">
        <v>73</v>
      </c>
      <c r="C30" s="275"/>
      <c r="D30" s="243"/>
      <c r="E30" s="263"/>
      <c r="F30" s="265"/>
      <c r="G30" s="283"/>
      <c r="H30" s="139">
        <v>2400366</v>
      </c>
      <c r="I30" s="168">
        <v>43278</v>
      </c>
      <c r="J30" s="169">
        <v>47645.1</v>
      </c>
      <c r="K30" s="169">
        <v>47645.1</v>
      </c>
      <c r="L30" s="169"/>
      <c r="M30" s="169">
        <v>35900.58</v>
      </c>
      <c r="N30" s="169">
        <v>11744.52</v>
      </c>
      <c r="O30" s="169"/>
      <c r="P30" s="169"/>
      <c r="Q30" s="169"/>
      <c r="R30" s="169"/>
      <c r="S30" s="171">
        <v>47645.1</v>
      </c>
      <c r="T30" s="169">
        <v>0</v>
      </c>
      <c r="U30" s="220"/>
      <c r="V30" s="219"/>
      <c r="W30" s="219"/>
      <c r="AH30" s="131"/>
    </row>
    <row r="31" spans="1:34" s="1" customFormat="1">
      <c r="A31" s="225"/>
      <c r="B31" s="276"/>
      <c r="C31" s="275"/>
      <c r="D31" s="243"/>
      <c r="E31" s="263"/>
      <c r="F31" s="265"/>
      <c r="G31" s="283"/>
      <c r="H31" s="139">
        <v>2400372</v>
      </c>
      <c r="I31" s="168">
        <v>43280</v>
      </c>
      <c r="J31" s="169">
        <v>8125.78</v>
      </c>
      <c r="K31" s="169">
        <v>8125.78</v>
      </c>
      <c r="L31" s="169"/>
      <c r="M31" s="169">
        <v>8125.78</v>
      </c>
      <c r="N31" s="169"/>
      <c r="O31" s="169"/>
      <c r="P31" s="169"/>
      <c r="Q31" s="169">
        <v>1367.25</v>
      </c>
      <c r="R31" s="169"/>
      <c r="S31" s="171">
        <v>6758.53</v>
      </c>
      <c r="T31" s="169">
        <v>0</v>
      </c>
      <c r="U31" s="218"/>
      <c r="V31" s="219"/>
      <c r="W31" s="219"/>
      <c r="AH31" s="131"/>
    </row>
    <row r="32" spans="1:34" s="1" customFormat="1">
      <c r="A32" s="225"/>
      <c r="B32" s="276"/>
      <c r="C32" s="275"/>
      <c r="D32" s="243"/>
      <c r="E32" s="263"/>
      <c r="F32" s="265"/>
      <c r="G32" s="283"/>
      <c r="H32" s="139">
        <v>2400381</v>
      </c>
      <c r="I32" s="168">
        <v>43300</v>
      </c>
      <c r="J32" s="169">
        <v>1773.87</v>
      </c>
      <c r="K32" s="169">
        <v>1773.87</v>
      </c>
      <c r="L32" s="169">
        <v>1773.87</v>
      </c>
      <c r="M32" s="169"/>
      <c r="N32" s="169"/>
      <c r="O32" s="169"/>
      <c r="P32" s="169"/>
      <c r="Q32" s="169"/>
      <c r="R32" s="169"/>
      <c r="S32" s="171">
        <f>J32-O32-P32-T32</f>
        <v>1773.87</v>
      </c>
      <c r="T32" s="169">
        <v>0</v>
      </c>
      <c r="U32" s="218"/>
      <c r="V32" s="219"/>
      <c r="W32" s="219"/>
      <c r="AH32" s="131"/>
    </row>
    <row r="33" spans="1:34" s="1" customFormat="1">
      <c r="A33" s="225"/>
      <c r="B33" s="276"/>
      <c r="C33" s="275"/>
      <c r="D33" s="243"/>
      <c r="E33" s="263"/>
      <c r="F33" s="265"/>
      <c r="G33" s="283"/>
      <c r="H33" s="139">
        <v>2400390</v>
      </c>
      <c r="I33" s="168">
        <v>43312</v>
      </c>
      <c r="J33" s="169">
        <v>20498.41</v>
      </c>
      <c r="K33" s="169">
        <v>20498.41</v>
      </c>
      <c r="L33" s="169">
        <v>20498.41</v>
      </c>
      <c r="M33" s="169"/>
      <c r="N33" s="169"/>
      <c r="O33" s="169"/>
      <c r="P33" s="169"/>
      <c r="Q33" s="169"/>
      <c r="R33" s="169"/>
      <c r="S33" s="171">
        <f>J33-O33-P33-T33</f>
        <v>0</v>
      </c>
      <c r="T33" s="169">
        <v>20498.41</v>
      </c>
      <c r="U33" s="218"/>
      <c r="V33" s="219"/>
      <c r="W33" s="219"/>
      <c r="AH33" s="131"/>
    </row>
    <row r="34" spans="1:34" s="1" customFormat="1">
      <c r="A34" s="225"/>
      <c r="B34" s="276"/>
      <c r="C34" s="275"/>
      <c r="D34" s="243"/>
      <c r="E34" s="263"/>
      <c r="F34" s="265"/>
      <c r="G34" s="283"/>
      <c r="H34" s="139">
        <v>2400391</v>
      </c>
      <c r="I34" s="168">
        <v>43312</v>
      </c>
      <c r="J34" s="169">
        <v>8942.4599999999991</v>
      </c>
      <c r="K34" s="169">
        <v>8942.4599999999991</v>
      </c>
      <c r="L34" s="169">
        <v>8942.4599999999991</v>
      </c>
      <c r="M34" s="169"/>
      <c r="N34" s="169"/>
      <c r="O34" s="169"/>
      <c r="P34" s="169"/>
      <c r="Q34" s="169"/>
      <c r="R34" s="169"/>
      <c r="S34" s="171">
        <f t="shared" ref="S34:S56" si="4">J34-O34-P34-T34</f>
        <v>0</v>
      </c>
      <c r="T34" s="169">
        <v>8942.4599999999991</v>
      </c>
      <c r="U34" s="218"/>
      <c r="V34" s="219"/>
      <c r="W34" s="219"/>
      <c r="AH34" s="131"/>
    </row>
    <row r="35" spans="1:34" s="1" customFormat="1">
      <c r="A35" s="225"/>
      <c r="B35" s="276"/>
      <c r="C35" s="275"/>
      <c r="D35" s="243"/>
      <c r="E35" s="263"/>
      <c r="F35" s="265"/>
      <c r="G35" s="283"/>
      <c r="H35" s="139">
        <v>2400397</v>
      </c>
      <c r="I35" s="168">
        <v>43312</v>
      </c>
      <c r="J35" s="169">
        <v>5678.62</v>
      </c>
      <c r="K35" s="169">
        <v>5678.62</v>
      </c>
      <c r="L35" s="169">
        <v>5678.62</v>
      </c>
      <c r="M35" s="169"/>
      <c r="N35" s="169"/>
      <c r="O35" s="169"/>
      <c r="P35" s="169"/>
      <c r="Q35" s="169"/>
      <c r="R35" s="169"/>
      <c r="S35" s="171">
        <f t="shared" si="4"/>
        <v>0</v>
      </c>
      <c r="T35" s="169">
        <v>5678.62</v>
      </c>
      <c r="U35" s="218"/>
      <c r="V35" s="219"/>
      <c r="W35" s="219"/>
      <c r="AH35" s="131"/>
    </row>
    <row r="36" spans="1:34" s="1" customFormat="1">
      <c r="A36" s="225"/>
      <c r="B36" s="276"/>
      <c r="C36" s="275"/>
      <c r="D36" s="243"/>
      <c r="E36" s="263"/>
      <c r="F36" s="265"/>
      <c r="G36" s="283"/>
      <c r="H36" s="139">
        <v>2400396</v>
      </c>
      <c r="I36" s="168">
        <v>43312</v>
      </c>
      <c r="J36" s="169">
        <v>900</v>
      </c>
      <c r="K36" s="169">
        <v>900</v>
      </c>
      <c r="L36" s="169">
        <v>900</v>
      </c>
      <c r="M36" s="169"/>
      <c r="N36" s="169"/>
      <c r="O36" s="169"/>
      <c r="P36" s="169"/>
      <c r="Q36" s="169"/>
      <c r="R36" s="169"/>
      <c r="S36" s="171">
        <f t="shared" si="4"/>
        <v>0</v>
      </c>
      <c r="T36" s="169">
        <v>900</v>
      </c>
      <c r="U36" s="218"/>
      <c r="V36" s="219"/>
      <c r="W36" s="219"/>
      <c r="AH36" s="131"/>
    </row>
    <row r="37" spans="1:34" s="1" customFormat="1">
      <c r="A37" s="225"/>
      <c r="B37" s="276"/>
      <c r="C37" s="275"/>
      <c r="D37" s="243"/>
      <c r="E37" s="263"/>
      <c r="F37" s="265"/>
      <c r="G37" s="283"/>
      <c r="H37" s="139">
        <v>2400395</v>
      </c>
      <c r="I37" s="168">
        <v>43312</v>
      </c>
      <c r="J37" s="169">
        <v>113.55</v>
      </c>
      <c r="K37" s="169">
        <v>113.55</v>
      </c>
      <c r="L37" s="169">
        <v>113.55</v>
      </c>
      <c r="M37" s="169"/>
      <c r="N37" s="169"/>
      <c r="O37" s="169"/>
      <c r="P37" s="169"/>
      <c r="Q37" s="169"/>
      <c r="R37" s="169"/>
      <c r="S37" s="171">
        <f t="shared" si="4"/>
        <v>0</v>
      </c>
      <c r="T37" s="169">
        <v>113.55</v>
      </c>
      <c r="U37" s="220"/>
      <c r="V37" s="219"/>
      <c r="W37" s="219"/>
      <c r="AH37" s="131"/>
    </row>
    <row r="38" spans="1:34" s="1" customFormat="1">
      <c r="A38" s="225"/>
      <c r="B38" s="276"/>
      <c r="C38" s="275"/>
      <c r="D38" s="243"/>
      <c r="E38" s="263"/>
      <c r="F38" s="265"/>
      <c r="G38" s="283"/>
      <c r="H38" s="139">
        <v>2400394</v>
      </c>
      <c r="I38" s="168">
        <v>43312</v>
      </c>
      <c r="J38" s="169">
        <v>617.51</v>
      </c>
      <c r="K38" s="169">
        <v>617.51</v>
      </c>
      <c r="L38" s="169">
        <v>617.51</v>
      </c>
      <c r="M38" s="169"/>
      <c r="N38" s="169"/>
      <c r="O38" s="169"/>
      <c r="P38" s="169"/>
      <c r="Q38" s="169"/>
      <c r="R38" s="169"/>
      <c r="S38" s="171">
        <f t="shared" si="4"/>
        <v>0</v>
      </c>
      <c r="T38" s="169">
        <v>617.51</v>
      </c>
      <c r="U38" s="220"/>
      <c r="V38" s="219"/>
      <c r="W38" s="219"/>
      <c r="AH38" s="131"/>
    </row>
    <row r="39" spans="1:34" s="1" customFormat="1">
      <c r="A39" s="225"/>
      <c r="B39" s="276"/>
      <c r="C39" s="275"/>
      <c r="D39" s="243"/>
      <c r="E39" s="263"/>
      <c r="F39" s="265"/>
      <c r="G39" s="283"/>
      <c r="H39" s="139">
        <v>2400393</v>
      </c>
      <c r="I39" s="168">
        <v>43312</v>
      </c>
      <c r="J39" s="169">
        <v>18067.88</v>
      </c>
      <c r="K39" s="169">
        <v>18067.88</v>
      </c>
      <c r="L39" s="169">
        <v>18067.88</v>
      </c>
      <c r="M39" s="169"/>
      <c r="N39" s="169"/>
      <c r="O39" s="169"/>
      <c r="P39" s="169"/>
      <c r="Q39" s="169"/>
      <c r="R39" s="169"/>
      <c r="S39" s="171">
        <f t="shared" si="4"/>
        <v>0</v>
      </c>
      <c r="T39" s="169">
        <v>18067.88</v>
      </c>
      <c r="U39" s="220"/>
      <c r="V39" s="219"/>
      <c r="W39" s="219"/>
      <c r="AH39" s="131"/>
    </row>
    <row r="40" spans="1:34" s="1" customFormat="1">
      <c r="A40" s="225"/>
      <c r="B40" s="276"/>
      <c r="C40" s="275"/>
      <c r="D40" s="243"/>
      <c r="E40" s="263"/>
      <c r="F40" s="265"/>
      <c r="G40" s="283"/>
      <c r="H40" s="214">
        <v>2400392</v>
      </c>
      <c r="I40" s="168">
        <v>43312</v>
      </c>
      <c r="J40" s="169">
        <v>1600</v>
      </c>
      <c r="K40" s="169">
        <v>1600</v>
      </c>
      <c r="L40" s="169">
        <v>1600</v>
      </c>
      <c r="M40" s="169"/>
      <c r="N40" s="169"/>
      <c r="O40" s="169"/>
      <c r="P40" s="169"/>
      <c r="Q40" s="169"/>
      <c r="R40" s="169"/>
      <c r="S40" s="171">
        <f t="shared" si="4"/>
        <v>0</v>
      </c>
      <c r="T40" s="169">
        <v>1600</v>
      </c>
      <c r="U40" s="220"/>
      <c r="V40" s="219"/>
      <c r="W40" s="219"/>
      <c r="AH40" s="131"/>
    </row>
    <row r="41" spans="1:34" s="1" customFormat="1">
      <c r="A41" s="225"/>
      <c r="B41" s="276"/>
      <c r="C41" s="275"/>
      <c r="D41" s="243"/>
      <c r="E41" s="263"/>
      <c r="F41" s="265"/>
      <c r="G41" s="283"/>
      <c r="H41" s="214">
        <v>2400387</v>
      </c>
      <c r="I41" s="168">
        <v>43312</v>
      </c>
      <c r="J41" s="169">
        <v>20571.830000000002</v>
      </c>
      <c r="K41" s="169">
        <v>20571.830000000002</v>
      </c>
      <c r="L41" s="169">
        <v>20571.830000000002</v>
      </c>
      <c r="M41" s="169"/>
      <c r="N41" s="169"/>
      <c r="O41" s="169"/>
      <c r="P41" s="169"/>
      <c r="Q41" s="169"/>
      <c r="R41" s="169"/>
      <c r="S41" s="171">
        <f t="shared" si="4"/>
        <v>0</v>
      </c>
      <c r="T41" s="169">
        <v>20571.830000000002</v>
      </c>
      <c r="U41" s="220"/>
      <c r="V41" s="219"/>
      <c r="W41" s="219"/>
      <c r="AH41" s="131"/>
    </row>
    <row r="42" spans="1:34" s="1" customFormat="1">
      <c r="A42" s="225"/>
      <c r="B42" s="276"/>
      <c r="C42" s="275"/>
      <c r="D42" s="243"/>
      <c r="E42" s="263"/>
      <c r="F42" s="265"/>
      <c r="G42" s="283"/>
      <c r="H42" s="214">
        <v>2400389</v>
      </c>
      <c r="I42" s="168">
        <v>43312</v>
      </c>
      <c r="J42" s="169">
        <v>472</v>
      </c>
      <c r="K42" s="169">
        <v>472</v>
      </c>
      <c r="L42" s="169">
        <v>472</v>
      </c>
      <c r="M42" s="169"/>
      <c r="N42" s="169"/>
      <c r="O42" s="169"/>
      <c r="P42" s="169"/>
      <c r="Q42" s="169"/>
      <c r="R42" s="169"/>
      <c r="S42" s="171">
        <f t="shared" si="4"/>
        <v>0</v>
      </c>
      <c r="T42" s="169">
        <v>472</v>
      </c>
      <c r="U42" s="220"/>
      <c r="V42" s="219"/>
      <c r="W42" s="219"/>
      <c r="AH42" s="131"/>
    </row>
    <row r="43" spans="1:34" s="1" customFormat="1">
      <c r="A43" s="225"/>
      <c r="B43" s="276"/>
      <c r="C43" s="275"/>
      <c r="D43" s="243"/>
      <c r="E43" s="263"/>
      <c r="F43" s="265"/>
      <c r="G43" s="283"/>
      <c r="H43" s="214">
        <v>2400388</v>
      </c>
      <c r="I43" s="168">
        <v>43312</v>
      </c>
      <c r="J43" s="169">
        <v>527</v>
      </c>
      <c r="K43" s="169">
        <v>527</v>
      </c>
      <c r="L43" s="169">
        <v>527</v>
      </c>
      <c r="M43" s="169"/>
      <c r="N43" s="169"/>
      <c r="O43" s="169"/>
      <c r="P43" s="169"/>
      <c r="Q43" s="169"/>
      <c r="R43" s="169"/>
      <c r="S43" s="171">
        <f t="shared" si="4"/>
        <v>0</v>
      </c>
      <c r="T43" s="169">
        <v>527</v>
      </c>
      <c r="U43" s="220"/>
      <c r="V43" s="219"/>
      <c r="W43" s="219"/>
      <c r="AH43" s="131"/>
    </row>
    <row r="44" spans="1:34" s="1" customFormat="1">
      <c r="A44" s="225"/>
      <c r="B44" s="276"/>
      <c r="C44" s="275"/>
      <c r="D44" s="243"/>
      <c r="E44" s="263"/>
      <c r="F44" s="265"/>
      <c r="G44" s="283"/>
      <c r="H44" s="214">
        <v>2400386</v>
      </c>
      <c r="I44" s="168">
        <v>43312</v>
      </c>
      <c r="J44" s="169">
        <v>1324.75</v>
      </c>
      <c r="K44" s="169">
        <v>1324.75</v>
      </c>
      <c r="L44" s="169">
        <v>1324.75</v>
      </c>
      <c r="M44" s="169"/>
      <c r="N44" s="169"/>
      <c r="O44" s="169"/>
      <c r="P44" s="169"/>
      <c r="Q44" s="169"/>
      <c r="R44" s="169"/>
      <c r="S44" s="171">
        <f t="shared" si="4"/>
        <v>0</v>
      </c>
      <c r="T44" s="169">
        <v>1324.75</v>
      </c>
      <c r="U44" s="220"/>
      <c r="V44" s="219"/>
      <c r="W44" s="219"/>
      <c r="AH44" s="131"/>
    </row>
    <row r="45" spans="1:34" s="1" customFormat="1">
      <c r="A45" s="225"/>
      <c r="B45" s="276"/>
      <c r="C45" s="275"/>
      <c r="D45" s="243"/>
      <c r="E45" s="263"/>
      <c r="F45" s="265"/>
      <c r="G45" s="283"/>
      <c r="H45" s="139">
        <v>1200472</v>
      </c>
      <c r="I45" s="168">
        <v>43312</v>
      </c>
      <c r="J45" s="169">
        <v>2343.02</v>
      </c>
      <c r="K45" s="169">
        <v>2343.02</v>
      </c>
      <c r="L45" s="169">
        <v>2343.02</v>
      </c>
      <c r="M45" s="169"/>
      <c r="N45" s="169"/>
      <c r="O45" s="169"/>
      <c r="P45" s="169"/>
      <c r="Q45" s="169"/>
      <c r="R45" s="169"/>
      <c r="S45" s="171">
        <v>0</v>
      </c>
      <c r="T45" s="169">
        <v>1797.42</v>
      </c>
      <c r="U45" s="220"/>
      <c r="V45" s="219"/>
      <c r="W45" s="219"/>
      <c r="AH45" s="131"/>
    </row>
    <row r="46" spans="1:34" s="1" customFormat="1">
      <c r="A46" s="225"/>
      <c r="B46" s="276"/>
      <c r="C46" s="275"/>
      <c r="D46" s="243"/>
      <c r="E46" s="263"/>
      <c r="F46" s="265"/>
      <c r="G46" s="283"/>
      <c r="H46" s="139">
        <v>62660326</v>
      </c>
      <c r="I46" s="168">
        <v>43312</v>
      </c>
      <c r="J46" s="169">
        <v>1313.51</v>
      </c>
      <c r="K46" s="169">
        <v>1313.51</v>
      </c>
      <c r="L46" s="169">
        <v>1313.51</v>
      </c>
      <c r="M46" s="169"/>
      <c r="N46" s="169"/>
      <c r="O46" s="169"/>
      <c r="P46" s="169"/>
      <c r="Q46" s="169"/>
      <c r="R46" s="169"/>
      <c r="S46" s="171">
        <f t="shared" si="4"/>
        <v>1313.51</v>
      </c>
      <c r="T46" s="169">
        <v>0</v>
      </c>
      <c r="U46" s="220"/>
      <c r="V46" s="219"/>
      <c r="W46" s="219"/>
      <c r="AH46" s="131"/>
    </row>
    <row r="47" spans="1:34" s="1" customFormat="1">
      <c r="A47" s="225"/>
      <c r="B47" s="276"/>
      <c r="C47" s="275"/>
      <c r="D47" s="243"/>
      <c r="E47" s="263"/>
      <c r="F47" s="265"/>
      <c r="G47" s="283"/>
      <c r="H47" s="139">
        <v>62660327</v>
      </c>
      <c r="I47" s="168">
        <v>43312</v>
      </c>
      <c r="J47" s="169">
        <v>1215.53</v>
      </c>
      <c r="K47" s="217">
        <v>1215.53</v>
      </c>
      <c r="L47" s="169">
        <v>1215.53</v>
      </c>
      <c r="M47" s="169"/>
      <c r="N47" s="169"/>
      <c r="O47" s="169"/>
      <c r="P47" s="169"/>
      <c r="Q47" s="169"/>
      <c r="R47" s="169"/>
      <c r="S47" s="171">
        <f t="shared" si="4"/>
        <v>1215.53</v>
      </c>
      <c r="T47" s="169">
        <v>0</v>
      </c>
      <c r="U47" s="220"/>
      <c r="V47" s="219"/>
      <c r="W47" s="219"/>
      <c r="AH47" s="131"/>
    </row>
    <row r="48" spans="1:34" s="1" customFormat="1">
      <c r="A48" s="225"/>
      <c r="B48" s="276"/>
      <c r="C48" s="275"/>
      <c r="D48" s="243"/>
      <c r="E48" s="263"/>
      <c r="F48" s="265"/>
      <c r="G48" s="283"/>
      <c r="H48" s="214">
        <v>2400378</v>
      </c>
      <c r="I48" s="168">
        <v>43300</v>
      </c>
      <c r="J48" s="169">
        <v>27195.02</v>
      </c>
      <c r="K48" s="169">
        <v>27195.02</v>
      </c>
      <c r="L48" s="169">
        <v>27195.02</v>
      </c>
      <c r="M48" s="169"/>
      <c r="N48" s="169"/>
      <c r="O48" s="169"/>
      <c r="P48" s="169"/>
      <c r="Q48" s="169"/>
      <c r="R48" s="169"/>
      <c r="S48" s="171">
        <f t="shared" si="4"/>
        <v>27195.02</v>
      </c>
      <c r="T48" s="169">
        <v>0</v>
      </c>
      <c r="U48" s="220"/>
      <c r="V48" s="219"/>
      <c r="W48" s="219"/>
      <c r="AH48" s="131"/>
    </row>
    <row r="49" spans="1:34" s="1" customFormat="1">
      <c r="A49" s="225"/>
      <c r="B49" s="276"/>
      <c r="C49" s="275"/>
      <c r="D49" s="243"/>
      <c r="E49" s="263"/>
      <c r="F49" s="265"/>
      <c r="G49" s="283"/>
      <c r="H49" s="214">
        <v>2400379</v>
      </c>
      <c r="I49" s="168">
        <v>43300</v>
      </c>
      <c r="J49" s="169">
        <v>4566.6000000000004</v>
      </c>
      <c r="K49" s="169">
        <v>4566.6000000000004</v>
      </c>
      <c r="L49" s="169">
        <v>4566.6000000000004</v>
      </c>
      <c r="M49" s="169"/>
      <c r="N49" s="169"/>
      <c r="O49" s="169"/>
      <c r="P49" s="169"/>
      <c r="Q49" s="169"/>
      <c r="R49" s="169"/>
      <c r="S49" s="171">
        <f>J49-O49-P49-T49</f>
        <v>912.66000000000031</v>
      </c>
      <c r="T49" s="169">
        <v>3653.94</v>
      </c>
      <c r="U49" s="220"/>
      <c r="V49" s="219"/>
      <c r="W49" s="219"/>
      <c r="AH49" s="131"/>
    </row>
    <row r="50" spans="1:34" s="1" customFormat="1">
      <c r="A50" s="225"/>
      <c r="B50" s="276"/>
      <c r="C50" s="275"/>
      <c r="D50" s="243"/>
      <c r="E50" s="263"/>
      <c r="F50" s="265"/>
      <c r="G50" s="283"/>
      <c r="H50" s="214">
        <v>2400380</v>
      </c>
      <c r="I50" s="168">
        <v>43300</v>
      </c>
      <c r="J50" s="169">
        <v>242</v>
      </c>
      <c r="K50" s="169">
        <v>242</v>
      </c>
      <c r="L50" s="169">
        <v>242</v>
      </c>
      <c r="M50" s="169"/>
      <c r="N50" s="169"/>
      <c r="O50" s="169"/>
      <c r="P50" s="169"/>
      <c r="Q50" s="169"/>
      <c r="R50" s="169"/>
      <c r="S50" s="171">
        <f t="shared" si="4"/>
        <v>242</v>
      </c>
      <c r="T50" s="169">
        <v>0</v>
      </c>
      <c r="U50" s="220"/>
      <c r="V50" s="219"/>
      <c r="W50" s="219"/>
      <c r="AH50" s="131"/>
    </row>
    <row r="51" spans="1:34" s="1" customFormat="1">
      <c r="A51" s="225"/>
      <c r="B51" s="276"/>
      <c r="C51" s="275"/>
      <c r="D51" s="243"/>
      <c r="E51" s="263"/>
      <c r="F51" s="265"/>
      <c r="G51" s="283"/>
      <c r="H51" s="214">
        <v>2400382</v>
      </c>
      <c r="I51" s="168">
        <v>43300</v>
      </c>
      <c r="J51" s="169">
        <v>157.71</v>
      </c>
      <c r="K51" s="169">
        <v>157.71</v>
      </c>
      <c r="L51" s="169">
        <v>157.71</v>
      </c>
      <c r="M51" s="169"/>
      <c r="N51" s="169"/>
      <c r="O51" s="169"/>
      <c r="P51" s="169"/>
      <c r="Q51" s="169"/>
      <c r="R51" s="169"/>
      <c r="S51" s="171">
        <f t="shared" si="4"/>
        <v>157.71</v>
      </c>
      <c r="T51" s="169">
        <v>0</v>
      </c>
      <c r="U51" s="220"/>
      <c r="V51" s="219"/>
      <c r="W51" s="219"/>
      <c r="AH51" s="131"/>
    </row>
    <row r="52" spans="1:34" s="1" customFormat="1">
      <c r="A52" s="225"/>
      <c r="B52" s="276"/>
      <c r="C52" s="275"/>
      <c r="D52" s="243"/>
      <c r="E52" s="263"/>
      <c r="F52" s="265"/>
      <c r="G52" s="283"/>
      <c r="H52" s="214">
        <v>2400383</v>
      </c>
      <c r="I52" s="168">
        <v>43300</v>
      </c>
      <c r="J52" s="169">
        <v>164.02</v>
      </c>
      <c r="K52" s="169">
        <v>164.02</v>
      </c>
      <c r="L52" s="169">
        <v>164.02</v>
      </c>
      <c r="M52" s="169"/>
      <c r="N52" s="169"/>
      <c r="O52" s="169"/>
      <c r="P52" s="169"/>
      <c r="Q52" s="169"/>
      <c r="R52" s="169"/>
      <c r="S52" s="171">
        <f t="shared" si="4"/>
        <v>164.02</v>
      </c>
      <c r="T52" s="169">
        <v>0</v>
      </c>
      <c r="U52" s="220"/>
      <c r="V52" s="219"/>
      <c r="W52" s="219"/>
      <c r="AH52" s="131"/>
    </row>
    <row r="53" spans="1:34" s="1" customFormat="1">
      <c r="A53" s="225"/>
      <c r="B53" s="276"/>
      <c r="C53" s="275"/>
      <c r="D53" s="243"/>
      <c r="E53" s="263"/>
      <c r="F53" s="265"/>
      <c r="G53" s="283"/>
      <c r="H53" s="214">
        <v>2400384</v>
      </c>
      <c r="I53" s="168">
        <v>43300</v>
      </c>
      <c r="J53" s="169">
        <v>56.78</v>
      </c>
      <c r="K53" s="169">
        <v>56.78</v>
      </c>
      <c r="L53" s="169">
        <v>56.78</v>
      </c>
      <c r="M53" s="169"/>
      <c r="N53" s="169"/>
      <c r="O53" s="169"/>
      <c r="P53" s="169"/>
      <c r="Q53" s="169"/>
      <c r="R53" s="169"/>
      <c r="S53" s="171">
        <f t="shared" si="4"/>
        <v>56.78</v>
      </c>
      <c r="T53" s="169">
        <v>0</v>
      </c>
      <c r="U53" s="220"/>
      <c r="V53" s="219"/>
      <c r="W53" s="219"/>
      <c r="AH53" s="131"/>
    </row>
    <row r="54" spans="1:34" s="1" customFormat="1">
      <c r="A54" s="225"/>
      <c r="B54" s="276"/>
      <c r="C54" s="275"/>
      <c r="D54" s="243"/>
      <c r="E54" s="263"/>
      <c r="F54" s="265"/>
      <c r="G54" s="283"/>
      <c r="H54" s="214">
        <v>2400385</v>
      </c>
      <c r="I54" s="168">
        <v>43300</v>
      </c>
      <c r="J54" s="169">
        <v>2271</v>
      </c>
      <c r="K54" s="169">
        <v>2271</v>
      </c>
      <c r="L54" s="169">
        <v>2271</v>
      </c>
      <c r="M54" s="169"/>
      <c r="N54" s="169"/>
      <c r="O54" s="169"/>
      <c r="P54" s="169"/>
      <c r="Q54" s="169"/>
      <c r="R54" s="169"/>
      <c r="S54" s="171">
        <f t="shared" si="4"/>
        <v>2271</v>
      </c>
      <c r="T54" s="169">
        <v>0</v>
      </c>
      <c r="U54" s="220"/>
      <c r="V54" s="219"/>
      <c r="W54" s="219"/>
      <c r="AH54" s="131"/>
    </row>
    <row r="55" spans="1:34" s="1" customFormat="1">
      <c r="A55" s="225"/>
      <c r="B55" s="276"/>
      <c r="C55" s="275"/>
      <c r="D55" s="243"/>
      <c r="E55" s="263"/>
      <c r="F55" s="265"/>
      <c r="G55" s="283"/>
      <c r="H55" s="214">
        <v>2400377</v>
      </c>
      <c r="I55" s="168">
        <v>43283</v>
      </c>
      <c r="J55" s="169">
        <v>757</v>
      </c>
      <c r="K55" s="169">
        <v>757</v>
      </c>
      <c r="L55" s="169">
        <v>757</v>
      </c>
      <c r="M55" s="169"/>
      <c r="N55" s="169"/>
      <c r="O55" s="169"/>
      <c r="P55" s="169"/>
      <c r="Q55" s="169"/>
      <c r="R55" s="169"/>
      <c r="S55" s="171">
        <f t="shared" si="4"/>
        <v>757</v>
      </c>
      <c r="T55" s="169">
        <v>0</v>
      </c>
      <c r="U55" s="218"/>
      <c r="V55" s="219"/>
      <c r="W55" s="219"/>
      <c r="AH55" s="131"/>
    </row>
    <row r="56" spans="1:34" s="1" customFormat="1">
      <c r="A56" s="225"/>
      <c r="B56" s="276"/>
      <c r="C56" s="275"/>
      <c r="D56" s="243"/>
      <c r="E56" s="263"/>
      <c r="F56" s="265"/>
      <c r="G56" s="283"/>
      <c r="H56" s="172">
        <v>2400374</v>
      </c>
      <c r="I56" s="168">
        <v>43282</v>
      </c>
      <c r="J56" s="172">
        <v>2896.93</v>
      </c>
      <c r="K56" s="172">
        <v>2896.93</v>
      </c>
      <c r="L56" s="172">
        <v>2896.93</v>
      </c>
      <c r="M56" s="172"/>
      <c r="N56" s="172"/>
      <c r="O56" s="172"/>
      <c r="P56" s="172"/>
      <c r="Q56" s="172"/>
      <c r="R56" s="172"/>
      <c r="S56" s="171">
        <f t="shared" si="4"/>
        <v>2896.93</v>
      </c>
      <c r="T56" s="172">
        <v>0</v>
      </c>
      <c r="U56" s="218"/>
      <c r="V56" s="219"/>
      <c r="W56" s="219"/>
      <c r="AH56" s="131"/>
    </row>
    <row r="57" spans="1:34" s="1" customFormat="1">
      <c r="A57" s="26"/>
      <c r="B57" s="27" t="s">
        <v>9</v>
      </c>
      <c r="C57" s="56"/>
      <c r="D57" s="149"/>
      <c r="E57" s="57"/>
      <c r="F57" s="58"/>
      <c r="G57" s="57"/>
      <c r="H57" s="176"/>
      <c r="I57" s="177"/>
      <c r="J57" s="46">
        <f>SUM(J29:J56)</f>
        <v>185459.48999999996</v>
      </c>
      <c r="K57" s="46">
        <f t="shared" ref="K57:AG57" si="5">SUM(K29:K56)</f>
        <v>185459.48999999996</v>
      </c>
      <c r="L57" s="46">
        <f t="shared" si="5"/>
        <v>124267.00000000001</v>
      </c>
      <c r="M57" s="46">
        <f t="shared" si="5"/>
        <v>49447.97</v>
      </c>
      <c r="N57" s="46">
        <f t="shared" si="5"/>
        <v>11744.52</v>
      </c>
      <c r="O57" s="46">
        <f t="shared" si="5"/>
        <v>0</v>
      </c>
      <c r="P57" s="46">
        <f t="shared" si="5"/>
        <v>0</v>
      </c>
      <c r="Q57" s="46">
        <f t="shared" si="5"/>
        <v>1367.25</v>
      </c>
      <c r="R57" s="46">
        <f t="shared" si="5"/>
        <v>0</v>
      </c>
      <c r="S57" s="46">
        <f t="shared" si="5"/>
        <v>98781.27</v>
      </c>
      <c r="T57" s="46">
        <f t="shared" si="5"/>
        <v>84765.37000000001</v>
      </c>
      <c r="U57" s="46">
        <f t="shared" si="5"/>
        <v>0</v>
      </c>
      <c r="V57" s="46">
        <f t="shared" si="5"/>
        <v>0</v>
      </c>
      <c r="W57" s="46">
        <f t="shared" si="5"/>
        <v>0</v>
      </c>
      <c r="X57" s="46">
        <f t="shared" si="5"/>
        <v>0</v>
      </c>
      <c r="Y57" s="46">
        <f t="shared" si="5"/>
        <v>0</v>
      </c>
      <c r="Z57" s="46">
        <f t="shared" si="5"/>
        <v>0</v>
      </c>
      <c r="AA57" s="46">
        <f t="shared" si="5"/>
        <v>0</v>
      </c>
      <c r="AB57" s="46">
        <f t="shared" si="5"/>
        <v>0</v>
      </c>
      <c r="AC57" s="46">
        <f t="shared" si="5"/>
        <v>0</v>
      </c>
      <c r="AD57" s="46">
        <f t="shared" si="5"/>
        <v>0</v>
      </c>
      <c r="AE57" s="46">
        <f t="shared" si="5"/>
        <v>0</v>
      </c>
      <c r="AF57" s="46">
        <f t="shared" si="5"/>
        <v>0</v>
      </c>
      <c r="AG57" s="46">
        <f t="shared" si="5"/>
        <v>0</v>
      </c>
      <c r="AH57" s="131"/>
    </row>
    <row r="58" spans="1:34" s="1" customFormat="1" ht="15" customHeight="1">
      <c r="A58" s="230">
        <v>3</v>
      </c>
      <c r="B58" s="228" t="s">
        <v>49</v>
      </c>
      <c r="C58" s="244" t="s">
        <v>26</v>
      </c>
      <c r="D58" s="230">
        <v>214</v>
      </c>
      <c r="E58" s="232" t="s">
        <v>12</v>
      </c>
      <c r="F58" s="232" t="s">
        <v>26</v>
      </c>
      <c r="G58" s="250" t="s">
        <v>48</v>
      </c>
      <c r="H58" s="173">
        <v>320180671</v>
      </c>
      <c r="I58" s="168">
        <v>43280</v>
      </c>
      <c r="J58" s="171">
        <v>4170.13</v>
      </c>
      <c r="K58" s="171">
        <v>4170.13</v>
      </c>
      <c r="L58" s="171"/>
      <c r="M58" s="171">
        <v>4170.13</v>
      </c>
      <c r="N58" s="171"/>
      <c r="O58" s="171"/>
      <c r="P58" s="171"/>
      <c r="Q58" s="171"/>
      <c r="R58" s="171"/>
      <c r="S58" s="171">
        <f>J58-O58-P58-T58-N58</f>
        <v>4170.13</v>
      </c>
      <c r="T58" s="171">
        <v>0</v>
      </c>
      <c r="U58" s="220">
        <v>7410.31</v>
      </c>
      <c r="V58" s="219" t="s">
        <v>123</v>
      </c>
      <c r="W58" s="219" t="s">
        <v>99</v>
      </c>
      <c r="AH58" s="131"/>
    </row>
    <row r="59" spans="1:34" s="1" customFormat="1" ht="15" customHeight="1">
      <c r="A59" s="225"/>
      <c r="B59" s="229"/>
      <c r="C59" s="245"/>
      <c r="D59" s="225"/>
      <c r="E59" s="233"/>
      <c r="F59" s="233"/>
      <c r="G59" s="251"/>
      <c r="H59" s="173">
        <v>320180738</v>
      </c>
      <c r="I59" s="168">
        <v>43294</v>
      </c>
      <c r="J59" s="169">
        <v>13764.37</v>
      </c>
      <c r="K59" s="169">
        <v>13764.37</v>
      </c>
      <c r="L59" s="169">
        <v>13764.37</v>
      </c>
      <c r="M59" s="169"/>
      <c r="N59" s="169"/>
      <c r="O59" s="169"/>
      <c r="P59" s="169"/>
      <c r="Q59" s="169"/>
      <c r="R59" s="169"/>
      <c r="S59" s="171">
        <f t="shared" ref="S59:S67" si="6">J59-O59-P59-T59-N59</f>
        <v>13764.37</v>
      </c>
      <c r="T59" s="169">
        <v>0</v>
      </c>
      <c r="U59" s="220"/>
      <c r="V59" s="219"/>
      <c r="W59" s="219"/>
      <c r="AH59" s="131"/>
    </row>
    <row r="60" spans="1:34" s="1" customFormat="1" ht="15" customHeight="1">
      <c r="A60" s="225"/>
      <c r="B60" s="229"/>
      <c r="C60" s="245"/>
      <c r="D60" s="225"/>
      <c r="E60" s="233"/>
      <c r="F60" s="233"/>
      <c r="G60" s="251"/>
      <c r="H60" s="173">
        <v>320180756</v>
      </c>
      <c r="I60" s="168">
        <v>43312</v>
      </c>
      <c r="J60" s="171">
        <v>10579.06</v>
      </c>
      <c r="K60" s="171">
        <v>10579.06</v>
      </c>
      <c r="L60" s="171">
        <v>10579.06</v>
      </c>
      <c r="M60" s="171"/>
      <c r="N60" s="171"/>
      <c r="O60" s="171"/>
      <c r="P60" s="171"/>
      <c r="Q60" s="171"/>
      <c r="R60" s="171"/>
      <c r="S60" s="171">
        <f t="shared" si="6"/>
        <v>0</v>
      </c>
      <c r="T60" s="171">
        <v>10579.06</v>
      </c>
      <c r="U60" s="220"/>
      <c r="V60" s="219"/>
      <c r="W60" s="219"/>
      <c r="AH60" s="131"/>
    </row>
    <row r="61" spans="1:34" s="1" customFormat="1" ht="15" customHeight="1">
      <c r="A61" s="225"/>
      <c r="B61" s="229"/>
      <c r="C61" s="245"/>
      <c r="D61" s="225"/>
      <c r="E61" s="233"/>
      <c r="F61" s="233"/>
      <c r="G61" s="251"/>
      <c r="H61" s="173">
        <v>320180762</v>
      </c>
      <c r="I61" s="168">
        <v>43312</v>
      </c>
      <c r="J61" s="171">
        <v>3168.48</v>
      </c>
      <c r="K61" s="171">
        <v>3168.48</v>
      </c>
      <c r="L61" s="171">
        <v>3168.48</v>
      </c>
      <c r="M61" s="171"/>
      <c r="N61" s="171"/>
      <c r="O61" s="171"/>
      <c r="P61" s="171"/>
      <c r="Q61" s="171"/>
      <c r="R61" s="171"/>
      <c r="S61" s="171">
        <f t="shared" si="6"/>
        <v>0</v>
      </c>
      <c r="T61" s="171">
        <v>3168.48</v>
      </c>
      <c r="U61" s="220"/>
      <c r="V61" s="219"/>
      <c r="W61" s="219"/>
      <c r="AH61" s="131"/>
    </row>
    <row r="62" spans="1:34" s="1" customFormat="1" ht="15" customHeight="1">
      <c r="A62" s="225"/>
      <c r="B62" s="229"/>
      <c r="C62" s="245"/>
      <c r="D62" s="225"/>
      <c r="E62" s="233"/>
      <c r="F62" s="233"/>
      <c r="G62" s="251"/>
      <c r="H62" s="173">
        <v>320180740</v>
      </c>
      <c r="I62" s="168">
        <v>43297</v>
      </c>
      <c r="J62" s="171">
        <v>28738.44</v>
      </c>
      <c r="K62" s="171">
        <v>28738.44</v>
      </c>
      <c r="L62" s="171">
        <v>28738.44</v>
      </c>
      <c r="M62" s="171"/>
      <c r="N62" s="171"/>
      <c r="O62" s="171"/>
      <c r="P62" s="171"/>
      <c r="Q62" s="171"/>
      <c r="R62" s="171"/>
      <c r="S62" s="171">
        <f t="shared" si="6"/>
        <v>28738.44</v>
      </c>
      <c r="T62" s="171">
        <v>0</v>
      </c>
      <c r="U62" s="220"/>
      <c r="V62" s="219"/>
      <c r="W62" s="219"/>
      <c r="AH62" s="131"/>
    </row>
    <row r="63" spans="1:34" s="1" customFormat="1">
      <c r="A63" s="225"/>
      <c r="B63" s="229"/>
      <c r="C63" s="245"/>
      <c r="D63" s="225"/>
      <c r="E63" s="233"/>
      <c r="F63" s="233"/>
      <c r="G63" s="251"/>
      <c r="H63" s="173">
        <v>320180838</v>
      </c>
      <c r="I63" s="168">
        <v>43312</v>
      </c>
      <c r="J63" s="171">
        <v>3313.32</v>
      </c>
      <c r="K63" s="171">
        <v>3313.32</v>
      </c>
      <c r="L63" s="171">
        <v>3313.32</v>
      </c>
      <c r="M63" s="169"/>
      <c r="N63" s="169"/>
      <c r="O63" s="169"/>
      <c r="P63" s="169"/>
      <c r="Q63" s="169"/>
      <c r="R63" s="169"/>
      <c r="S63" s="171">
        <f t="shared" si="6"/>
        <v>0</v>
      </c>
      <c r="T63" s="171">
        <v>3313.32</v>
      </c>
      <c r="U63" s="220">
        <v>30834.38</v>
      </c>
      <c r="V63" s="219" t="s">
        <v>124</v>
      </c>
      <c r="W63" s="219" t="s">
        <v>125</v>
      </c>
      <c r="AH63" s="131"/>
    </row>
    <row r="64" spans="1:34" s="1" customFormat="1">
      <c r="A64" s="143"/>
      <c r="B64" s="23" t="s">
        <v>9</v>
      </c>
      <c r="C64" s="152"/>
      <c r="D64" s="143"/>
      <c r="E64" s="153"/>
      <c r="F64" s="145"/>
      <c r="G64" s="153"/>
      <c r="H64" s="178"/>
      <c r="I64" s="179"/>
      <c r="J64" s="133">
        <f t="shared" ref="J64:AG64" si="7">SUM(J58:J63)</f>
        <v>63733.799999999996</v>
      </c>
      <c r="K64" s="133">
        <f t="shared" si="7"/>
        <v>63733.799999999996</v>
      </c>
      <c r="L64" s="133">
        <f t="shared" si="7"/>
        <v>59563.67</v>
      </c>
      <c r="M64" s="133">
        <f t="shared" si="7"/>
        <v>4170.13</v>
      </c>
      <c r="N64" s="133">
        <f t="shared" si="7"/>
        <v>0</v>
      </c>
      <c r="O64" s="133">
        <f t="shared" si="7"/>
        <v>0</v>
      </c>
      <c r="P64" s="133">
        <f t="shared" si="7"/>
        <v>0</v>
      </c>
      <c r="Q64" s="133">
        <f t="shared" si="7"/>
        <v>0</v>
      </c>
      <c r="R64" s="133">
        <f t="shared" si="7"/>
        <v>0</v>
      </c>
      <c r="S64" s="133">
        <f t="shared" si="7"/>
        <v>46672.94</v>
      </c>
      <c r="T64" s="133">
        <f t="shared" si="7"/>
        <v>17060.86</v>
      </c>
      <c r="U64" s="45">
        <f t="shared" si="7"/>
        <v>38244.69</v>
      </c>
      <c r="V64" s="45">
        <f t="shared" si="7"/>
        <v>0</v>
      </c>
      <c r="W64" s="45">
        <f t="shared" si="7"/>
        <v>0</v>
      </c>
      <c r="X64" s="45">
        <f t="shared" si="7"/>
        <v>0</v>
      </c>
      <c r="Y64" s="45">
        <f t="shared" si="7"/>
        <v>0</v>
      </c>
      <c r="Z64" s="45">
        <f t="shared" si="7"/>
        <v>0</v>
      </c>
      <c r="AA64" s="45">
        <f t="shared" si="7"/>
        <v>0</v>
      </c>
      <c r="AB64" s="45">
        <f t="shared" si="7"/>
        <v>0</v>
      </c>
      <c r="AC64" s="45">
        <f t="shared" si="7"/>
        <v>0</v>
      </c>
      <c r="AD64" s="45">
        <f t="shared" si="7"/>
        <v>0</v>
      </c>
      <c r="AE64" s="45">
        <f t="shared" si="7"/>
        <v>0</v>
      </c>
      <c r="AF64" s="45">
        <f t="shared" si="7"/>
        <v>0</v>
      </c>
      <c r="AG64" s="199">
        <f t="shared" si="7"/>
        <v>0</v>
      </c>
      <c r="AH64" s="131"/>
    </row>
    <row r="65" spans="1:34" s="1" customFormat="1" ht="15" customHeight="1">
      <c r="A65" s="230">
        <v>4</v>
      </c>
      <c r="B65" s="228" t="s">
        <v>47</v>
      </c>
      <c r="C65" s="232" t="s">
        <v>41</v>
      </c>
      <c r="D65" s="237">
        <v>230</v>
      </c>
      <c r="E65" s="234" t="s">
        <v>12</v>
      </c>
      <c r="F65" s="232" t="s">
        <v>41</v>
      </c>
      <c r="G65" s="250" t="s">
        <v>46</v>
      </c>
      <c r="H65" s="139">
        <v>1434</v>
      </c>
      <c r="I65" s="168">
        <v>43280</v>
      </c>
      <c r="J65" s="169">
        <v>2991</v>
      </c>
      <c r="K65" s="169">
        <v>2991</v>
      </c>
      <c r="L65" s="139"/>
      <c r="M65" s="169">
        <v>2991</v>
      </c>
      <c r="N65" s="139"/>
      <c r="O65" s="139"/>
      <c r="P65" s="139"/>
      <c r="Q65" s="139"/>
      <c r="R65" s="139"/>
      <c r="S65" s="171">
        <f t="shared" si="6"/>
        <v>2991</v>
      </c>
      <c r="T65" s="169">
        <v>0</v>
      </c>
      <c r="U65" s="220">
        <v>3290.1</v>
      </c>
      <c r="V65" s="219" t="s">
        <v>119</v>
      </c>
      <c r="W65" s="219" t="s">
        <v>99</v>
      </c>
      <c r="AH65" s="131"/>
    </row>
    <row r="66" spans="1:34" s="1" customFormat="1">
      <c r="A66" s="225"/>
      <c r="B66" s="229"/>
      <c r="C66" s="233"/>
      <c r="D66" s="236"/>
      <c r="E66" s="235"/>
      <c r="F66" s="233"/>
      <c r="G66" s="251"/>
      <c r="H66" s="139">
        <v>1441</v>
      </c>
      <c r="I66" s="168">
        <v>43312</v>
      </c>
      <c r="J66" s="169">
        <v>2093.6999999999998</v>
      </c>
      <c r="K66" s="169">
        <v>2093.6999999999998</v>
      </c>
      <c r="L66" s="169">
        <v>2093.6999999999998</v>
      </c>
      <c r="M66" s="139"/>
      <c r="N66" s="139"/>
      <c r="O66" s="139"/>
      <c r="P66" s="139"/>
      <c r="Q66" s="139"/>
      <c r="R66" s="139"/>
      <c r="S66" s="171">
        <f t="shared" si="6"/>
        <v>0</v>
      </c>
      <c r="T66" s="169">
        <v>2093.6999999999998</v>
      </c>
      <c r="AD66" s="220">
        <v>2392.8000000000002</v>
      </c>
      <c r="AE66" s="219" t="s">
        <v>160</v>
      </c>
      <c r="AF66" s="219" t="s">
        <v>144</v>
      </c>
      <c r="AH66" s="131"/>
    </row>
    <row r="67" spans="1:34" s="1" customFormat="1">
      <c r="A67" s="225"/>
      <c r="B67" s="229"/>
      <c r="C67" s="233"/>
      <c r="D67" s="236"/>
      <c r="E67" s="235"/>
      <c r="F67" s="233"/>
      <c r="G67" s="251"/>
      <c r="H67" s="139">
        <v>1442</v>
      </c>
      <c r="I67" s="168">
        <v>43312</v>
      </c>
      <c r="J67" s="180">
        <v>2198.42</v>
      </c>
      <c r="K67" s="180">
        <v>2198.42</v>
      </c>
      <c r="L67" s="180">
        <v>2198.42</v>
      </c>
      <c r="M67" s="180"/>
      <c r="N67" s="180"/>
      <c r="O67" s="180"/>
      <c r="P67" s="180"/>
      <c r="Q67" s="180"/>
      <c r="R67" s="180"/>
      <c r="S67" s="171">
        <f t="shared" si="6"/>
        <v>0</v>
      </c>
      <c r="T67" s="180">
        <v>2198.42</v>
      </c>
      <c r="AH67" s="131"/>
    </row>
    <row r="68" spans="1:34" s="1" customFormat="1">
      <c r="A68" s="225"/>
      <c r="B68" s="229"/>
      <c r="C68" s="233"/>
      <c r="D68" s="236"/>
      <c r="E68" s="235"/>
      <c r="F68" s="233"/>
      <c r="G68" s="251"/>
      <c r="H68" s="139"/>
      <c r="I68" s="168"/>
      <c r="J68" s="139"/>
      <c r="K68" s="139"/>
      <c r="L68" s="139"/>
      <c r="M68" s="139"/>
      <c r="N68" s="139"/>
      <c r="O68" s="139"/>
      <c r="P68" s="139"/>
      <c r="Q68" s="139"/>
      <c r="R68" s="139"/>
      <c r="S68" s="171"/>
      <c r="T68" s="139"/>
      <c r="AH68" s="131"/>
    </row>
    <row r="69" spans="1:34" s="1" customFormat="1">
      <c r="A69" s="143"/>
      <c r="B69" s="23" t="s">
        <v>9</v>
      </c>
      <c r="C69" s="152"/>
      <c r="D69" s="143"/>
      <c r="E69" s="153"/>
      <c r="F69" s="145"/>
      <c r="G69" s="153"/>
      <c r="H69" s="178"/>
      <c r="I69" s="179"/>
      <c r="J69" s="133">
        <f>SUM(J65:J68)</f>
        <v>7283.12</v>
      </c>
      <c r="K69" s="133">
        <f t="shared" ref="K69:T69" si="8">SUM(K65:K68)</f>
        <v>7283.12</v>
      </c>
      <c r="L69" s="133">
        <f t="shared" si="8"/>
        <v>4292.12</v>
      </c>
      <c r="M69" s="133">
        <f t="shared" si="8"/>
        <v>2991</v>
      </c>
      <c r="N69" s="133">
        <f t="shared" si="8"/>
        <v>0</v>
      </c>
      <c r="O69" s="133">
        <f t="shared" si="8"/>
        <v>0</v>
      </c>
      <c r="P69" s="133">
        <f t="shared" si="8"/>
        <v>0</v>
      </c>
      <c r="Q69" s="133">
        <f t="shared" si="8"/>
        <v>0</v>
      </c>
      <c r="R69" s="133">
        <f t="shared" si="8"/>
        <v>0</v>
      </c>
      <c r="S69" s="133">
        <f t="shared" si="8"/>
        <v>2991</v>
      </c>
      <c r="T69" s="46">
        <f t="shared" si="8"/>
        <v>4292.12</v>
      </c>
      <c r="AH69" s="131"/>
    </row>
    <row r="70" spans="1:34" s="1" customFormat="1" ht="15" customHeight="1">
      <c r="A70" s="230">
        <v>5</v>
      </c>
      <c r="B70" s="228" t="s">
        <v>45</v>
      </c>
      <c r="C70" s="232" t="s">
        <v>41</v>
      </c>
      <c r="D70" s="230">
        <v>24</v>
      </c>
      <c r="E70" s="232" t="s">
        <v>12</v>
      </c>
      <c r="F70" s="232" t="s">
        <v>41</v>
      </c>
      <c r="G70" s="250" t="s">
        <v>44</v>
      </c>
      <c r="H70" s="176">
        <v>91827</v>
      </c>
      <c r="I70" s="168">
        <v>43281</v>
      </c>
      <c r="J70" s="171">
        <v>2919.81</v>
      </c>
      <c r="K70" s="171">
        <v>2919.81</v>
      </c>
      <c r="L70" s="171"/>
      <c r="M70" s="171">
        <v>2919.81</v>
      </c>
      <c r="N70" s="171"/>
      <c r="O70" s="181"/>
      <c r="P70" s="181"/>
      <c r="Q70" s="181"/>
      <c r="R70" s="181"/>
      <c r="S70" s="171">
        <f t="shared" ref="S70:S73" si="9">J70-O70-P70-T70-N70</f>
        <v>2919.81</v>
      </c>
      <c r="T70" s="171">
        <v>0</v>
      </c>
      <c r="AH70" s="131"/>
    </row>
    <row r="71" spans="1:34" s="1" customFormat="1">
      <c r="A71" s="225"/>
      <c r="B71" s="229"/>
      <c r="C71" s="233"/>
      <c r="D71" s="225"/>
      <c r="E71" s="233"/>
      <c r="F71" s="233"/>
      <c r="G71" s="251"/>
      <c r="H71" s="176">
        <v>91829</v>
      </c>
      <c r="I71" s="168">
        <v>43312</v>
      </c>
      <c r="J71" s="139">
        <v>6812.89</v>
      </c>
      <c r="K71" s="139">
        <v>6812.89</v>
      </c>
      <c r="L71" s="139">
        <v>6812.89</v>
      </c>
      <c r="M71" s="139"/>
      <c r="N71" s="139"/>
      <c r="O71" s="139"/>
      <c r="P71" s="139"/>
      <c r="Q71" s="139"/>
      <c r="R71" s="139"/>
      <c r="S71" s="171">
        <f t="shared" si="9"/>
        <v>6812.89</v>
      </c>
      <c r="T71" s="139">
        <v>0</v>
      </c>
      <c r="U71" s="220"/>
      <c r="V71" s="219"/>
      <c r="W71" s="219"/>
      <c r="AH71" s="131"/>
    </row>
    <row r="72" spans="1:34" s="1" customFormat="1">
      <c r="A72" s="225"/>
      <c r="B72" s="229"/>
      <c r="C72" s="233"/>
      <c r="D72" s="225"/>
      <c r="E72" s="233"/>
      <c r="F72" s="233"/>
      <c r="G72" s="251"/>
      <c r="H72" s="176">
        <v>91830</v>
      </c>
      <c r="I72" s="168">
        <v>43312</v>
      </c>
      <c r="J72" s="182">
        <v>1008.35</v>
      </c>
      <c r="K72" s="182">
        <v>1008.35</v>
      </c>
      <c r="L72" s="182">
        <v>1008.35</v>
      </c>
      <c r="M72" s="182"/>
      <c r="N72" s="133"/>
      <c r="O72" s="133"/>
      <c r="P72" s="133"/>
      <c r="Q72" s="133"/>
      <c r="R72" s="133"/>
      <c r="S72" s="171">
        <f t="shared" si="9"/>
        <v>1008.35</v>
      </c>
      <c r="T72" s="182">
        <v>0</v>
      </c>
      <c r="U72" s="220"/>
      <c r="V72" s="219"/>
      <c r="W72" s="219"/>
      <c r="AH72" s="131"/>
    </row>
    <row r="73" spans="1:34" s="1" customFormat="1">
      <c r="A73" s="225"/>
      <c r="B73" s="229"/>
      <c r="C73" s="233"/>
      <c r="D73" s="225"/>
      <c r="E73" s="233"/>
      <c r="F73" s="233"/>
      <c r="G73" s="251"/>
      <c r="H73" s="176">
        <v>91828</v>
      </c>
      <c r="I73" s="168">
        <v>43294</v>
      </c>
      <c r="J73" s="171">
        <v>53529.85</v>
      </c>
      <c r="K73" s="171">
        <v>53529.85</v>
      </c>
      <c r="L73" s="171">
        <v>53529.85</v>
      </c>
      <c r="M73" s="171"/>
      <c r="N73" s="171"/>
      <c r="O73" s="181"/>
      <c r="P73" s="181"/>
      <c r="Q73" s="181"/>
      <c r="R73" s="181"/>
      <c r="S73" s="171">
        <f t="shared" si="9"/>
        <v>53529.85</v>
      </c>
      <c r="T73" s="171">
        <v>0</v>
      </c>
      <c r="AH73" s="131"/>
    </row>
    <row r="74" spans="1:34" s="1" customFormat="1">
      <c r="A74" s="225"/>
      <c r="B74" s="229"/>
      <c r="C74" s="233"/>
      <c r="D74" s="225"/>
      <c r="E74" s="233"/>
      <c r="F74" s="233"/>
      <c r="G74" s="251"/>
      <c r="H74" s="176"/>
      <c r="I74" s="168"/>
      <c r="J74" s="171"/>
      <c r="K74" s="171"/>
      <c r="L74" s="171"/>
      <c r="M74" s="171"/>
      <c r="N74" s="171"/>
      <c r="O74" s="181"/>
      <c r="P74" s="181"/>
      <c r="Q74" s="181"/>
      <c r="R74" s="181"/>
      <c r="S74" s="171"/>
      <c r="T74" s="171"/>
      <c r="AH74" s="131"/>
    </row>
    <row r="75" spans="1:34" s="1" customFormat="1">
      <c r="A75" s="143"/>
      <c r="B75" s="23" t="s">
        <v>9</v>
      </c>
      <c r="C75" s="152"/>
      <c r="D75" s="143"/>
      <c r="E75" s="59"/>
      <c r="F75" s="145"/>
      <c r="G75" s="153"/>
      <c r="H75" s="178"/>
      <c r="I75" s="179"/>
      <c r="J75" s="133">
        <f t="shared" ref="J75:AG75" si="10">SUM(J70:J74)</f>
        <v>64270.9</v>
      </c>
      <c r="K75" s="133">
        <f t="shared" si="10"/>
        <v>64270.9</v>
      </c>
      <c r="L75" s="133">
        <f t="shared" si="10"/>
        <v>61351.09</v>
      </c>
      <c r="M75" s="133">
        <f t="shared" si="10"/>
        <v>2919.81</v>
      </c>
      <c r="N75" s="133">
        <f t="shared" si="10"/>
        <v>0</v>
      </c>
      <c r="O75" s="133">
        <f t="shared" si="10"/>
        <v>0</v>
      </c>
      <c r="P75" s="133">
        <f t="shared" si="10"/>
        <v>0</v>
      </c>
      <c r="Q75" s="133">
        <f t="shared" si="10"/>
        <v>0</v>
      </c>
      <c r="R75" s="133">
        <f t="shared" si="10"/>
        <v>0</v>
      </c>
      <c r="S75" s="133">
        <f t="shared" si="10"/>
        <v>64270.9</v>
      </c>
      <c r="T75" s="133">
        <f t="shared" si="10"/>
        <v>0</v>
      </c>
      <c r="U75" s="45">
        <f t="shared" si="10"/>
        <v>0</v>
      </c>
      <c r="V75" s="45">
        <f t="shared" si="10"/>
        <v>0</v>
      </c>
      <c r="W75" s="45">
        <f t="shared" si="10"/>
        <v>0</v>
      </c>
      <c r="X75" s="45">
        <f t="shared" si="10"/>
        <v>0</v>
      </c>
      <c r="Y75" s="45">
        <f t="shared" si="10"/>
        <v>0</v>
      </c>
      <c r="Z75" s="45">
        <f t="shared" si="10"/>
        <v>0</v>
      </c>
      <c r="AA75" s="45">
        <f t="shared" si="10"/>
        <v>0</v>
      </c>
      <c r="AB75" s="45">
        <f t="shared" si="10"/>
        <v>0</v>
      </c>
      <c r="AC75" s="45">
        <f t="shared" si="10"/>
        <v>0</v>
      </c>
      <c r="AD75" s="45">
        <f t="shared" si="10"/>
        <v>0</v>
      </c>
      <c r="AE75" s="45">
        <f t="shared" si="10"/>
        <v>0</v>
      </c>
      <c r="AF75" s="45">
        <f t="shared" si="10"/>
        <v>0</v>
      </c>
      <c r="AG75" s="199">
        <f t="shared" si="10"/>
        <v>0</v>
      </c>
      <c r="AH75" s="131"/>
    </row>
    <row r="76" spans="1:34" s="1" customFormat="1" ht="15" customHeight="1">
      <c r="A76" s="230">
        <v>6</v>
      </c>
      <c r="B76" s="228" t="s">
        <v>43</v>
      </c>
      <c r="C76" s="244" t="s">
        <v>11</v>
      </c>
      <c r="D76" s="230">
        <v>215</v>
      </c>
      <c r="E76" s="256" t="s">
        <v>12</v>
      </c>
      <c r="F76" s="232" t="s">
        <v>11</v>
      </c>
      <c r="G76" s="250" t="s">
        <v>42</v>
      </c>
      <c r="H76" s="176">
        <v>1458504</v>
      </c>
      <c r="I76" s="168">
        <v>43312</v>
      </c>
      <c r="J76" s="171">
        <v>9075.15</v>
      </c>
      <c r="K76" s="171">
        <v>9075.15</v>
      </c>
      <c r="L76" s="171">
        <v>9075.15</v>
      </c>
      <c r="M76" s="171"/>
      <c r="N76" s="171"/>
      <c r="O76" s="171"/>
      <c r="P76" s="171"/>
      <c r="Q76" s="171"/>
      <c r="R76" s="171"/>
      <c r="S76" s="171">
        <f t="shared" ref="S76:S78" si="11">J76-O76-P76-T76</f>
        <v>0</v>
      </c>
      <c r="T76" s="171">
        <v>9075.15</v>
      </c>
      <c r="U76" s="220"/>
      <c r="V76" s="219"/>
      <c r="W76" s="219"/>
      <c r="AH76" s="131"/>
    </row>
    <row r="77" spans="1:34" s="1" customFormat="1">
      <c r="A77" s="225"/>
      <c r="B77" s="229"/>
      <c r="C77" s="245"/>
      <c r="D77" s="225"/>
      <c r="E77" s="257"/>
      <c r="F77" s="233"/>
      <c r="G77" s="251"/>
      <c r="H77" s="176">
        <v>1458505</v>
      </c>
      <c r="I77" s="168">
        <v>43312</v>
      </c>
      <c r="J77" s="171">
        <v>6812.89</v>
      </c>
      <c r="K77" s="171">
        <v>6812.89</v>
      </c>
      <c r="L77" s="171">
        <v>6812.89</v>
      </c>
      <c r="M77" s="171"/>
      <c r="N77" s="171"/>
      <c r="O77" s="171"/>
      <c r="P77" s="171"/>
      <c r="Q77" s="171"/>
      <c r="R77" s="171"/>
      <c r="S77" s="171">
        <f t="shared" si="11"/>
        <v>0</v>
      </c>
      <c r="T77" s="171">
        <v>6812.89</v>
      </c>
      <c r="U77" s="220">
        <v>12652.51</v>
      </c>
      <c r="V77" s="219" t="s">
        <v>111</v>
      </c>
      <c r="W77" s="219" t="s">
        <v>99</v>
      </c>
      <c r="AD77" s="220">
        <v>22385.21</v>
      </c>
      <c r="AE77" s="219" t="s">
        <v>150</v>
      </c>
      <c r="AF77" s="219" t="s">
        <v>144</v>
      </c>
      <c r="AH77" s="131"/>
    </row>
    <row r="78" spans="1:34" s="1" customFormat="1">
      <c r="A78" s="225"/>
      <c r="B78" s="229"/>
      <c r="C78" s="245"/>
      <c r="D78" s="225"/>
      <c r="E78" s="257"/>
      <c r="F78" s="233"/>
      <c r="G78" s="251"/>
      <c r="H78" s="176">
        <v>1456425</v>
      </c>
      <c r="I78" s="168">
        <v>43299</v>
      </c>
      <c r="J78" s="171">
        <v>16545.59</v>
      </c>
      <c r="K78" s="171">
        <v>16545.59</v>
      </c>
      <c r="L78" s="171">
        <v>16545.59</v>
      </c>
      <c r="M78" s="171"/>
      <c r="N78" s="171"/>
      <c r="O78" s="171"/>
      <c r="P78" s="171"/>
      <c r="Q78" s="171"/>
      <c r="R78" s="171"/>
      <c r="S78" s="171">
        <f t="shared" si="11"/>
        <v>16545.59</v>
      </c>
      <c r="T78" s="171">
        <v>0</v>
      </c>
      <c r="U78" s="221"/>
      <c r="V78" s="222"/>
      <c r="W78" s="222"/>
      <c r="AD78" s="221"/>
      <c r="AE78" s="222"/>
      <c r="AF78" s="222"/>
      <c r="AH78" s="131"/>
    </row>
    <row r="79" spans="1:34" s="1" customFormat="1">
      <c r="A79" s="225"/>
      <c r="B79" s="229"/>
      <c r="C79" s="245"/>
      <c r="D79" s="225"/>
      <c r="E79" s="257"/>
      <c r="F79" s="233"/>
      <c r="G79" s="251"/>
      <c r="H79" s="176"/>
      <c r="I79" s="168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AH79" s="131"/>
    </row>
    <row r="80" spans="1:34" s="1" customFormat="1">
      <c r="A80" s="21"/>
      <c r="B80" s="27" t="s">
        <v>9</v>
      </c>
      <c r="C80" s="60"/>
      <c r="D80" s="21"/>
      <c r="E80" s="21"/>
      <c r="F80" s="61"/>
      <c r="G80" s="143"/>
      <c r="H80" s="178"/>
      <c r="I80" s="179"/>
      <c r="J80" s="133">
        <f t="shared" ref="J80:P80" si="12">SUM(J76:J79)</f>
        <v>32433.63</v>
      </c>
      <c r="K80" s="133">
        <f t="shared" si="12"/>
        <v>32433.63</v>
      </c>
      <c r="L80" s="133">
        <f t="shared" si="12"/>
        <v>32433.63</v>
      </c>
      <c r="M80" s="133">
        <f t="shared" si="12"/>
        <v>0</v>
      </c>
      <c r="N80" s="133">
        <f t="shared" si="12"/>
        <v>0</v>
      </c>
      <c r="O80" s="133">
        <f t="shared" si="12"/>
        <v>0</v>
      </c>
      <c r="P80" s="133">
        <f t="shared" si="12"/>
        <v>0</v>
      </c>
      <c r="Q80" s="133"/>
      <c r="R80" s="133">
        <v>0</v>
      </c>
      <c r="S80" s="133">
        <f>SUM(S76:S79)</f>
        <v>16545.59</v>
      </c>
      <c r="T80" s="133">
        <f>SUM(T76:T79)</f>
        <v>15888.04</v>
      </c>
      <c r="AH80" s="131"/>
    </row>
    <row r="81" spans="1:34" s="1" customFormat="1" ht="15" customHeight="1">
      <c r="A81" s="230">
        <v>7</v>
      </c>
      <c r="B81" s="228" t="s">
        <v>77</v>
      </c>
      <c r="C81" s="226" t="s">
        <v>41</v>
      </c>
      <c r="D81" s="230">
        <v>41</v>
      </c>
      <c r="E81" s="256" t="s">
        <v>12</v>
      </c>
      <c r="F81" s="234" t="s">
        <v>41</v>
      </c>
      <c r="G81" s="232" t="s">
        <v>40</v>
      </c>
      <c r="H81" s="139">
        <v>1116680780</v>
      </c>
      <c r="I81" s="168">
        <v>43279</v>
      </c>
      <c r="J81" s="183">
        <v>3298.1</v>
      </c>
      <c r="K81" s="183">
        <v>3298.1</v>
      </c>
      <c r="L81" s="183"/>
      <c r="M81" s="183">
        <v>3298.1</v>
      </c>
      <c r="N81" s="181"/>
      <c r="O81" s="181"/>
      <c r="P81" s="181"/>
      <c r="Q81" s="181"/>
      <c r="R81" s="181"/>
      <c r="S81" s="171">
        <f t="shared" ref="S81" si="13">J81-O81-P81-T81</f>
        <v>3298.1</v>
      </c>
      <c r="T81" s="183">
        <v>0</v>
      </c>
      <c r="U81" s="220">
        <v>3044.4</v>
      </c>
      <c r="V81" s="219" t="s">
        <v>135</v>
      </c>
      <c r="W81" s="219" t="s">
        <v>118</v>
      </c>
      <c r="AH81" s="131"/>
    </row>
    <row r="82" spans="1:34" s="1" customFormat="1">
      <c r="A82" s="225"/>
      <c r="B82" s="229"/>
      <c r="C82" s="227"/>
      <c r="D82" s="225"/>
      <c r="E82" s="257"/>
      <c r="F82" s="235"/>
      <c r="G82" s="233"/>
      <c r="H82" s="139">
        <v>1116689525</v>
      </c>
      <c r="I82" s="168">
        <v>43312</v>
      </c>
      <c r="J82" s="182">
        <v>3044.4</v>
      </c>
      <c r="K82" s="182">
        <v>3044.4</v>
      </c>
      <c r="L82" s="182">
        <v>3044.4</v>
      </c>
      <c r="M82" s="182"/>
      <c r="N82" s="182"/>
      <c r="O82" s="182"/>
      <c r="P82" s="182"/>
      <c r="Q82" s="182"/>
      <c r="R82" s="182"/>
      <c r="S82" s="171"/>
      <c r="T82" s="182">
        <v>3044.4</v>
      </c>
      <c r="AH82" s="131"/>
    </row>
    <row r="83" spans="1:34" s="1" customFormat="1">
      <c r="A83" s="225"/>
      <c r="B83" s="229"/>
      <c r="C83" s="227"/>
      <c r="D83" s="225"/>
      <c r="E83" s="257"/>
      <c r="F83" s="235"/>
      <c r="G83" s="233"/>
      <c r="H83" s="139"/>
      <c r="I83" s="168"/>
      <c r="J83" s="182"/>
      <c r="K83" s="182"/>
      <c r="L83" s="182"/>
      <c r="M83" s="182"/>
      <c r="N83" s="182"/>
      <c r="O83" s="182"/>
      <c r="P83" s="182"/>
      <c r="Q83" s="182"/>
      <c r="R83" s="182"/>
      <c r="S83" s="171"/>
      <c r="T83" s="182"/>
      <c r="AH83" s="131"/>
    </row>
    <row r="84" spans="1:34" s="1" customFormat="1">
      <c r="A84" s="225"/>
      <c r="B84" s="229"/>
      <c r="C84" s="227"/>
      <c r="D84" s="225"/>
      <c r="E84" s="257"/>
      <c r="F84" s="235"/>
      <c r="G84" s="233"/>
      <c r="H84" s="139"/>
      <c r="I84" s="168"/>
      <c r="J84" s="182"/>
      <c r="K84" s="182"/>
      <c r="L84" s="182"/>
      <c r="M84" s="182"/>
      <c r="N84" s="182"/>
      <c r="O84" s="182"/>
      <c r="P84" s="182"/>
      <c r="Q84" s="182"/>
      <c r="R84" s="182"/>
      <c r="S84" s="171"/>
      <c r="T84" s="182"/>
      <c r="AH84" s="131"/>
    </row>
    <row r="85" spans="1:34" s="1" customFormat="1">
      <c r="A85" s="26"/>
      <c r="B85" s="162" t="s">
        <v>9</v>
      </c>
      <c r="C85" s="62"/>
      <c r="D85" s="63"/>
      <c r="E85" s="64"/>
      <c r="F85" s="65"/>
      <c r="G85" s="64"/>
      <c r="H85" s="176"/>
      <c r="I85" s="177"/>
      <c r="J85" s="46">
        <f>SUM(J81:J84)</f>
        <v>6342.5</v>
      </c>
      <c r="K85" s="46">
        <f>SUM(K81:K84)</f>
        <v>6342.5</v>
      </c>
      <c r="L85" s="46">
        <f>SUM(L81:L84)</f>
        <v>3044.4</v>
      </c>
      <c r="M85" s="46">
        <f>SUM(M81:M84)</f>
        <v>3298.1</v>
      </c>
      <c r="N85" s="46"/>
      <c r="O85" s="46">
        <f>SUM(O81:O84)</f>
        <v>0</v>
      </c>
      <c r="P85" s="46">
        <f>SUM(P81:P84)</f>
        <v>0</v>
      </c>
      <c r="Q85" s="46"/>
      <c r="R85" s="46">
        <v>0</v>
      </c>
      <c r="S85" s="46">
        <f>SUM(S81:S84)</f>
        <v>3298.1</v>
      </c>
      <c r="T85" s="46">
        <f>SUM(T81:T84)</f>
        <v>3044.4</v>
      </c>
      <c r="AH85" s="131"/>
    </row>
    <row r="86" spans="1:34" s="1" customFormat="1">
      <c r="A86" s="36"/>
      <c r="B86" s="162"/>
      <c r="C86" s="159"/>
      <c r="D86" s="161"/>
      <c r="E86" s="155"/>
      <c r="F86" s="147"/>
      <c r="G86" s="156"/>
      <c r="H86" s="139">
        <v>18469</v>
      </c>
      <c r="I86" s="168">
        <v>43281</v>
      </c>
      <c r="J86" s="169">
        <v>189.25</v>
      </c>
      <c r="K86" s="169">
        <v>189.25</v>
      </c>
      <c r="L86" s="169"/>
      <c r="M86" s="169">
        <v>189.25</v>
      </c>
      <c r="N86" s="139"/>
      <c r="O86" s="139"/>
      <c r="P86" s="139"/>
      <c r="Q86" s="139"/>
      <c r="R86" s="139"/>
      <c r="S86" s="171">
        <f t="shared" ref="S86:S97" si="14">J86-O86-P86-T86</f>
        <v>189.25</v>
      </c>
      <c r="T86" s="169">
        <v>0</v>
      </c>
      <c r="U86" s="220">
        <v>365.4</v>
      </c>
      <c r="V86" s="219" t="s">
        <v>126</v>
      </c>
      <c r="W86" s="219" t="s">
        <v>127</v>
      </c>
      <c r="AH86" s="131"/>
    </row>
    <row r="87" spans="1:34" s="1" customFormat="1">
      <c r="A87" s="231">
        <v>8</v>
      </c>
      <c r="B87" s="229" t="s">
        <v>39</v>
      </c>
      <c r="C87" s="281"/>
      <c r="D87" s="250"/>
      <c r="E87" s="250"/>
      <c r="F87" s="232"/>
      <c r="G87" s="66" t="s">
        <v>15</v>
      </c>
      <c r="H87" s="139">
        <v>18470</v>
      </c>
      <c r="I87" s="168">
        <v>43281</v>
      </c>
      <c r="J87" s="169">
        <v>577.66999999999996</v>
      </c>
      <c r="K87" s="169">
        <v>577.66999999999996</v>
      </c>
      <c r="L87" s="169"/>
      <c r="M87" s="169">
        <v>577.66999999999996</v>
      </c>
      <c r="N87" s="139"/>
      <c r="O87" s="139"/>
      <c r="P87" s="139"/>
      <c r="Q87" s="139"/>
      <c r="R87" s="139"/>
      <c r="S87" s="171">
        <f t="shared" si="14"/>
        <v>577.66999999999996</v>
      </c>
      <c r="T87" s="169">
        <v>0</v>
      </c>
      <c r="U87" s="220">
        <v>18168</v>
      </c>
      <c r="V87" s="219" t="s">
        <v>128</v>
      </c>
      <c r="W87" s="219" t="s">
        <v>127</v>
      </c>
      <c r="AH87" s="131"/>
    </row>
    <row r="88" spans="1:34" s="1" customFormat="1">
      <c r="A88" s="231"/>
      <c r="B88" s="229"/>
      <c r="C88" s="282"/>
      <c r="D88" s="251"/>
      <c r="E88" s="251"/>
      <c r="F88" s="233"/>
      <c r="G88" s="66"/>
      <c r="H88" s="139">
        <v>18468</v>
      </c>
      <c r="I88" s="168">
        <v>43281</v>
      </c>
      <c r="J88" s="169">
        <v>510.3</v>
      </c>
      <c r="K88" s="169">
        <v>510.3</v>
      </c>
      <c r="L88" s="169"/>
      <c r="M88" s="169">
        <v>510.3</v>
      </c>
      <c r="N88" s="139"/>
      <c r="O88" s="139"/>
      <c r="P88" s="139"/>
      <c r="Q88" s="139"/>
      <c r="R88" s="139"/>
      <c r="S88" s="171">
        <f t="shared" si="14"/>
        <v>510.3</v>
      </c>
      <c r="T88" s="169">
        <v>0</v>
      </c>
      <c r="U88" s="220">
        <v>126</v>
      </c>
      <c r="V88" s="219" t="s">
        <v>129</v>
      </c>
      <c r="W88" s="219" t="s">
        <v>127</v>
      </c>
      <c r="AH88" s="131"/>
    </row>
    <row r="89" spans="1:34" s="1" customFormat="1">
      <c r="A89" s="231"/>
      <c r="B89" s="229"/>
      <c r="C89" s="282"/>
      <c r="D89" s="251"/>
      <c r="E89" s="251"/>
      <c r="F89" s="233"/>
      <c r="G89" s="66"/>
      <c r="H89" s="139">
        <v>18467</v>
      </c>
      <c r="I89" s="168">
        <v>43281</v>
      </c>
      <c r="J89" s="169">
        <v>182.7</v>
      </c>
      <c r="K89" s="169">
        <v>182.7</v>
      </c>
      <c r="L89" s="169"/>
      <c r="M89" s="169">
        <v>182.7</v>
      </c>
      <c r="N89" s="139"/>
      <c r="O89" s="139"/>
      <c r="P89" s="139"/>
      <c r="Q89" s="139"/>
      <c r="R89" s="139"/>
      <c r="S89" s="171">
        <f t="shared" si="14"/>
        <v>182.7</v>
      </c>
      <c r="T89" s="169">
        <v>0</v>
      </c>
      <c r="U89" s="220">
        <v>176.4</v>
      </c>
      <c r="V89" s="219" t="s">
        <v>130</v>
      </c>
      <c r="W89" s="219" t="s">
        <v>127</v>
      </c>
      <c r="AH89" s="131"/>
    </row>
    <row r="90" spans="1:34" s="1" customFormat="1">
      <c r="A90" s="231"/>
      <c r="B90" s="229"/>
      <c r="C90" s="282"/>
      <c r="D90" s="251"/>
      <c r="E90" s="251"/>
      <c r="F90" s="233"/>
      <c r="G90" s="66" t="s">
        <v>16</v>
      </c>
      <c r="H90" s="139">
        <v>18466</v>
      </c>
      <c r="I90" s="168">
        <v>43281</v>
      </c>
      <c r="J90" s="169">
        <v>176.4</v>
      </c>
      <c r="K90" s="169">
        <v>176.4</v>
      </c>
      <c r="L90" s="169"/>
      <c r="M90" s="169">
        <v>176.4</v>
      </c>
      <c r="N90" s="139"/>
      <c r="O90" s="139"/>
      <c r="P90" s="139"/>
      <c r="Q90" s="139"/>
      <c r="R90" s="139"/>
      <c r="S90" s="171">
        <f t="shared" si="14"/>
        <v>176.4</v>
      </c>
      <c r="T90" s="169">
        <v>0</v>
      </c>
      <c r="U90" s="220">
        <v>163.80000000000001</v>
      </c>
      <c r="V90" s="219" t="s">
        <v>131</v>
      </c>
      <c r="W90" s="219" t="s">
        <v>127</v>
      </c>
      <c r="AH90" s="131"/>
    </row>
    <row r="91" spans="1:34" s="1" customFormat="1">
      <c r="A91" s="231"/>
      <c r="B91" s="229"/>
      <c r="C91" s="282"/>
      <c r="D91" s="251"/>
      <c r="E91" s="251"/>
      <c r="F91" s="233"/>
      <c r="G91" s="66" t="s">
        <v>10</v>
      </c>
      <c r="H91" s="139">
        <v>18465</v>
      </c>
      <c r="I91" s="168">
        <v>43281</v>
      </c>
      <c r="J91" s="169">
        <v>151.19999999999999</v>
      </c>
      <c r="K91" s="169">
        <v>151.19999999999999</v>
      </c>
      <c r="L91" s="139"/>
      <c r="M91" s="169">
        <v>151.19999999999999</v>
      </c>
      <c r="N91" s="139"/>
      <c r="O91" s="139"/>
      <c r="P91" s="139"/>
      <c r="Q91" s="139"/>
      <c r="R91" s="139"/>
      <c r="S91" s="171">
        <f t="shared" si="14"/>
        <v>151.19999999999999</v>
      </c>
      <c r="T91" s="169">
        <v>0</v>
      </c>
      <c r="AH91" s="131"/>
    </row>
    <row r="92" spans="1:34" s="1" customFormat="1">
      <c r="A92" s="231"/>
      <c r="B92" s="229"/>
      <c r="C92" s="282"/>
      <c r="D92" s="251"/>
      <c r="E92" s="251"/>
      <c r="F92" s="233"/>
      <c r="G92" s="67">
        <v>7889</v>
      </c>
      <c r="H92" s="139">
        <v>18593</v>
      </c>
      <c r="I92" s="168">
        <v>43283</v>
      </c>
      <c r="J92" s="169">
        <v>19114.25</v>
      </c>
      <c r="K92" s="169">
        <v>19114.25</v>
      </c>
      <c r="L92" s="169">
        <v>19114.25</v>
      </c>
      <c r="M92" s="169"/>
      <c r="N92" s="169"/>
      <c r="O92" s="169"/>
      <c r="P92" s="169"/>
      <c r="Q92" s="169"/>
      <c r="R92" s="169"/>
      <c r="S92" s="171">
        <f t="shared" si="14"/>
        <v>19114.25</v>
      </c>
      <c r="T92" s="169">
        <v>0</v>
      </c>
      <c r="AH92" s="131"/>
    </row>
    <row r="93" spans="1:34" s="1" customFormat="1">
      <c r="A93" s="231"/>
      <c r="B93" s="229"/>
      <c r="C93" s="282"/>
      <c r="D93" s="251"/>
      <c r="E93" s="251"/>
      <c r="F93" s="233"/>
      <c r="G93" s="67"/>
      <c r="H93" s="139">
        <v>19024</v>
      </c>
      <c r="I93" s="168">
        <v>43312</v>
      </c>
      <c r="J93" s="169">
        <v>19114.25</v>
      </c>
      <c r="K93" s="169">
        <v>19114.25</v>
      </c>
      <c r="L93" s="169">
        <v>19114.25</v>
      </c>
      <c r="M93" s="139"/>
      <c r="N93" s="139"/>
      <c r="O93" s="139"/>
      <c r="P93" s="139"/>
      <c r="Q93" s="139"/>
      <c r="R93" s="139"/>
      <c r="S93" s="171">
        <f t="shared" si="14"/>
        <v>0</v>
      </c>
      <c r="T93" s="169">
        <v>19114.25</v>
      </c>
      <c r="AH93" s="131"/>
    </row>
    <row r="94" spans="1:34" s="1" customFormat="1">
      <c r="A94" s="231"/>
      <c r="B94" s="229"/>
      <c r="C94" s="282"/>
      <c r="D94" s="251"/>
      <c r="E94" s="251"/>
      <c r="F94" s="233"/>
      <c r="G94" s="67"/>
      <c r="H94" s="139">
        <v>19028</v>
      </c>
      <c r="I94" s="168">
        <v>43312</v>
      </c>
      <c r="J94" s="169">
        <v>415.8</v>
      </c>
      <c r="K94" s="169">
        <v>415.8</v>
      </c>
      <c r="L94" s="169">
        <v>415.8</v>
      </c>
      <c r="M94" s="169"/>
      <c r="N94" s="139"/>
      <c r="O94" s="139"/>
      <c r="P94" s="139"/>
      <c r="Q94" s="139"/>
      <c r="R94" s="139"/>
      <c r="S94" s="171">
        <f t="shared" si="14"/>
        <v>0</v>
      </c>
      <c r="T94" s="169">
        <v>415.8</v>
      </c>
      <c r="AH94" s="131"/>
    </row>
    <row r="95" spans="1:34" s="1" customFormat="1">
      <c r="A95" s="231"/>
      <c r="B95" s="229"/>
      <c r="C95" s="282"/>
      <c r="D95" s="251"/>
      <c r="E95" s="251"/>
      <c r="F95" s="233"/>
      <c r="G95" s="67"/>
      <c r="H95" s="139">
        <v>19027</v>
      </c>
      <c r="I95" s="168">
        <v>43312</v>
      </c>
      <c r="J95" s="169">
        <v>577.66999999999996</v>
      </c>
      <c r="K95" s="169">
        <v>577.66999999999996</v>
      </c>
      <c r="L95" s="169">
        <v>577.66999999999996</v>
      </c>
      <c r="M95" s="169"/>
      <c r="N95" s="139"/>
      <c r="O95" s="139"/>
      <c r="P95" s="139"/>
      <c r="Q95" s="139"/>
      <c r="R95" s="139"/>
      <c r="S95" s="171">
        <f t="shared" si="14"/>
        <v>0</v>
      </c>
      <c r="T95" s="169">
        <v>577.66999999999996</v>
      </c>
      <c r="AH95" s="131"/>
    </row>
    <row r="96" spans="1:34" s="1" customFormat="1">
      <c r="A96" s="231"/>
      <c r="B96" s="229"/>
      <c r="C96" s="282"/>
      <c r="D96" s="251"/>
      <c r="E96" s="251"/>
      <c r="F96" s="233"/>
      <c r="G96" s="67"/>
      <c r="H96" s="139">
        <v>19026</v>
      </c>
      <c r="I96" s="168">
        <v>43312</v>
      </c>
      <c r="J96" s="169">
        <v>151.19999999999999</v>
      </c>
      <c r="K96" s="169">
        <v>151.19999999999999</v>
      </c>
      <c r="L96" s="169">
        <v>151.19999999999999</v>
      </c>
      <c r="M96" s="169"/>
      <c r="N96" s="139"/>
      <c r="O96" s="139"/>
      <c r="P96" s="139"/>
      <c r="Q96" s="139"/>
      <c r="R96" s="139"/>
      <c r="S96" s="171">
        <f t="shared" si="14"/>
        <v>0</v>
      </c>
      <c r="T96" s="169">
        <v>151.19999999999999</v>
      </c>
      <c r="AH96" s="131"/>
    </row>
    <row r="97" spans="1:34" s="1" customFormat="1">
      <c r="A97" s="231"/>
      <c r="B97" s="229"/>
      <c r="C97" s="282"/>
      <c r="D97" s="251"/>
      <c r="E97" s="251"/>
      <c r="F97" s="233"/>
      <c r="G97" s="67"/>
      <c r="H97" s="139">
        <v>19025</v>
      </c>
      <c r="I97" s="168">
        <v>43312</v>
      </c>
      <c r="J97" s="169">
        <v>119.7</v>
      </c>
      <c r="K97" s="169">
        <v>119.7</v>
      </c>
      <c r="L97" s="169">
        <v>119.7</v>
      </c>
      <c r="M97" s="169"/>
      <c r="N97" s="139"/>
      <c r="O97" s="139"/>
      <c r="P97" s="139"/>
      <c r="Q97" s="139"/>
      <c r="R97" s="139"/>
      <c r="S97" s="171">
        <f t="shared" si="14"/>
        <v>0</v>
      </c>
      <c r="T97" s="169">
        <v>119.7</v>
      </c>
      <c r="AH97" s="131"/>
    </row>
    <row r="98" spans="1:34" s="1" customFormat="1">
      <c r="A98" s="26"/>
      <c r="B98" s="23" t="s">
        <v>9</v>
      </c>
      <c r="C98" s="62"/>
      <c r="D98" s="63"/>
      <c r="E98" s="64"/>
      <c r="F98" s="65"/>
      <c r="G98" s="64"/>
      <c r="H98" s="176"/>
      <c r="I98" s="177"/>
      <c r="J98" s="46">
        <f t="shared" ref="J98:AG98" si="15">SUM(J86:J97)</f>
        <v>41280.39</v>
      </c>
      <c r="K98" s="46">
        <f t="shared" si="15"/>
        <v>41280.39</v>
      </c>
      <c r="L98" s="46">
        <f t="shared" si="15"/>
        <v>39492.869999999995</v>
      </c>
      <c r="M98" s="46">
        <f t="shared" si="15"/>
        <v>1787.5200000000002</v>
      </c>
      <c r="N98" s="46">
        <f t="shared" si="15"/>
        <v>0</v>
      </c>
      <c r="O98" s="46">
        <f t="shared" si="15"/>
        <v>0</v>
      </c>
      <c r="P98" s="46">
        <f t="shared" si="15"/>
        <v>0</v>
      </c>
      <c r="Q98" s="46">
        <f t="shared" si="15"/>
        <v>0</v>
      </c>
      <c r="R98" s="46">
        <f t="shared" si="15"/>
        <v>0</v>
      </c>
      <c r="S98" s="46">
        <f t="shared" si="15"/>
        <v>20901.77</v>
      </c>
      <c r="T98" s="46">
        <f t="shared" si="15"/>
        <v>20378.62</v>
      </c>
      <c r="U98" s="40">
        <f t="shared" si="15"/>
        <v>18999.600000000002</v>
      </c>
      <c r="V98" s="40">
        <f t="shared" si="15"/>
        <v>0</v>
      </c>
      <c r="W98" s="40">
        <f t="shared" si="15"/>
        <v>0</v>
      </c>
      <c r="X98" s="40">
        <f t="shared" si="15"/>
        <v>0</v>
      </c>
      <c r="Y98" s="40">
        <f t="shared" si="15"/>
        <v>0</v>
      </c>
      <c r="Z98" s="40">
        <f t="shared" si="15"/>
        <v>0</v>
      </c>
      <c r="AA98" s="40">
        <f t="shared" si="15"/>
        <v>0</v>
      </c>
      <c r="AB98" s="40">
        <f t="shared" si="15"/>
        <v>0</v>
      </c>
      <c r="AC98" s="40">
        <f t="shared" si="15"/>
        <v>0</v>
      </c>
      <c r="AD98" s="40">
        <f t="shared" si="15"/>
        <v>0</v>
      </c>
      <c r="AE98" s="40">
        <f t="shared" si="15"/>
        <v>0</v>
      </c>
      <c r="AF98" s="40">
        <f t="shared" si="15"/>
        <v>0</v>
      </c>
      <c r="AG98" s="200">
        <f t="shared" si="15"/>
        <v>0</v>
      </c>
      <c r="AH98" s="131"/>
    </row>
    <row r="99" spans="1:34" s="1" customFormat="1" ht="15" customHeight="1">
      <c r="A99" s="225">
        <v>9</v>
      </c>
      <c r="B99" s="228" t="s">
        <v>38</v>
      </c>
      <c r="C99" s="226" t="s">
        <v>11</v>
      </c>
      <c r="D99" s="230">
        <v>633</v>
      </c>
      <c r="E99" s="250" t="s">
        <v>12</v>
      </c>
      <c r="F99" s="226" t="s">
        <v>11</v>
      </c>
      <c r="G99" s="250" t="s">
        <v>37</v>
      </c>
      <c r="H99" s="173">
        <v>209719</v>
      </c>
      <c r="I99" s="168">
        <v>43293</v>
      </c>
      <c r="J99" s="184">
        <v>22589.86</v>
      </c>
      <c r="K99" s="184">
        <v>22589.86</v>
      </c>
      <c r="L99" s="184">
        <v>22589.86</v>
      </c>
      <c r="M99" s="184"/>
      <c r="N99" s="184"/>
      <c r="O99" s="184"/>
      <c r="P99" s="184"/>
      <c r="Q99" s="184"/>
      <c r="R99" s="184"/>
      <c r="S99" s="171">
        <f t="shared" ref="S99:S100" si="16">J99-O99-P99-T99</f>
        <v>22589.86</v>
      </c>
      <c r="T99" s="184">
        <v>0</v>
      </c>
      <c r="U99" s="220"/>
      <c r="V99" s="219"/>
      <c r="W99" s="219"/>
      <c r="AH99" s="131"/>
    </row>
    <row r="100" spans="1:34" s="1" customFormat="1">
      <c r="A100" s="225"/>
      <c r="B100" s="229"/>
      <c r="C100" s="227"/>
      <c r="D100" s="225"/>
      <c r="E100" s="251"/>
      <c r="F100" s="227"/>
      <c r="G100" s="251"/>
      <c r="H100" s="173">
        <v>209718</v>
      </c>
      <c r="I100" s="168">
        <v>43293</v>
      </c>
      <c r="J100" s="184">
        <v>4601.04</v>
      </c>
      <c r="K100" s="184">
        <v>4601.04</v>
      </c>
      <c r="L100" s="184">
        <v>4601.04</v>
      </c>
      <c r="M100" s="184"/>
      <c r="N100" s="184"/>
      <c r="O100" s="184"/>
      <c r="P100" s="184"/>
      <c r="Q100" s="184"/>
      <c r="R100" s="184"/>
      <c r="S100" s="171">
        <f t="shared" si="16"/>
        <v>4601.04</v>
      </c>
      <c r="T100" s="184">
        <v>0</v>
      </c>
      <c r="U100" s="220"/>
      <c r="V100" s="219"/>
      <c r="W100" s="219"/>
      <c r="AD100" s="220"/>
      <c r="AE100" s="219"/>
      <c r="AF100" s="219"/>
      <c r="AH100" s="131"/>
    </row>
    <row r="101" spans="1:34" s="1" customFormat="1">
      <c r="A101" s="225"/>
      <c r="B101" s="229"/>
      <c r="C101" s="227"/>
      <c r="D101" s="225"/>
      <c r="E101" s="251"/>
      <c r="F101" s="227"/>
      <c r="G101" s="251"/>
      <c r="H101" s="173" t="s">
        <v>195</v>
      </c>
      <c r="I101" s="168"/>
      <c r="J101" s="171"/>
      <c r="K101" s="184"/>
      <c r="L101" s="184"/>
      <c r="M101" s="184"/>
      <c r="N101" s="184"/>
      <c r="O101" s="184">
        <v>1289.8</v>
      </c>
      <c r="P101" s="184">
        <v>0</v>
      </c>
      <c r="Q101" s="184"/>
      <c r="R101" s="184"/>
      <c r="S101" s="171"/>
      <c r="T101" s="184"/>
      <c r="AD101" s="220"/>
      <c r="AE101" s="219"/>
      <c r="AF101" s="219"/>
      <c r="AH101" s="131"/>
    </row>
    <row r="102" spans="1:34" s="1" customFormat="1">
      <c r="A102" s="225"/>
      <c r="B102" s="229"/>
      <c r="C102" s="227"/>
      <c r="D102" s="225"/>
      <c r="E102" s="251"/>
      <c r="F102" s="227"/>
      <c r="G102" s="251"/>
      <c r="H102" s="173"/>
      <c r="I102" s="168"/>
      <c r="J102" s="184"/>
      <c r="K102" s="184"/>
      <c r="L102" s="184"/>
      <c r="M102" s="184"/>
      <c r="N102" s="184"/>
      <c r="O102" s="184"/>
      <c r="P102" s="184"/>
      <c r="Q102" s="184"/>
      <c r="R102" s="184"/>
      <c r="S102" s="171"/>
      <c r="T102" s="184"/>
      <c r="AD102" s="221"/>
      <c r="AE102" s="222"/>
      <c r="AF102" s="222"/>
      <c r="AH102" s="131"/>
    </row>
    <row r="103" spans="1:34" s="1" customFormat="1">
      <c r="A103" s="225"/>
      <c r="B103" s="229"/>
      <c r="C103" s="227"/>
      <c r="D103" s="225"/>
      <c r="E103" s="251"/>
      <c r="F103" s="227"/>
      <c r="G103" s="251"/>
      <c r="H103" s="173"/>
      <c r="I103" s="168"/>
      <c r="J103" s="184"/>
      <c r="K103" s="184"/>
      <c r="L103" s="184"/>
      <c r="M103" s="184"/>
      <c r="N103" s="184"/>
      <c r="O103" s="184"/>
      <c r="P103" s="184"/>
      <c r="Q103" s="184"/>
      <c r="R103" s="184"/>
      <c r="S103" s="171"/>
      <c r="T103" s="184"/>
      <c r="AD103" s="221"/>
      <c r="AE103" s="222"/>
      <c r="AF103" s="222"/>
      <c r="AH103" s="131"/>
    </row>
    <row r="104" spans="1:34" s="1" customFormat="1">
      <c r="A104" s="26"/>
      <c r="B104" s="23" t="s">
        <v>9</v>
      </c>
      <c r="C104" s="62"/>
      <c r="D104" s="63"/>
      <c r="E104" s="64"/>
      <c r="F104" s="65"/>
      <c r="G104" s="64"/>
      <c r="H104" s="176"/>
      <c r="I104" s="177"/>
      <c r="J104" s="46">
        <f t="shared" ref="J104:T104" si="17">SUM(J99:J103)</f>
        <v>27190.9</v>
      </c>
      <c r="K104" s="46">
        <f t="shared" si="17"/>
        <v>27190.9</v>
      </c>
      <c r="L104" s="46">
        <f t="shared" si="17"/>
        <v>27190.9</v>
      </c>
      <c r="M104" s="46">
        <f t="shared" si="17"/>
        <v>0</v>
      </c>
      <c r="N104" s="46">
        <f t="shared" si="17"/>
        <v>0</v>
      </c>
      <c r="O104" s="46">
        <f t="shared" si="17"/>
        <v>1289.8</v>
      </c>
      <c r="P104" s="46">
        <f t="shared" si="17"/>
        <v>0</v>
      </c>
      <c r="Q104" s="46">
        <f t="shared" si="17"/>
        <v>0</v>
      </c>
      <c r="R104" s="46">
        <f t="shared" si="17"/>
        <v>0</v>
      </c>
      <c r="S104" s="46">
        <v>25901.1</v>
      </c>
      <c r="T104" s="46">
        <f t="shared" si="17"/>
        <v>0</v>
      </c>
      <c r="AH104" s="131"/>
    </row>
    <row r="105" spans="1:34" s="1" customFormat="1">
      <c r="A105" s="55"/>
      <c r="B105" s="24"/>
      <c r="C105" s="159"/>
      <c r="D105" s="161"/>
      <c r="E105" s="155"/>
      <c r="F105" s="147"/>
      <c r="G105" s="155"/>
      <c r="H105" s="173">
        <v>72011776</v>
      </c>
      <c r="I105" s="168">
        <v>43280</v>
      </c>
      <c r="J105" s="169">
        <v>245.97</v>
      </c>
      <c r="K105" s="169">
        <v>245.97</v>
      </c>
      <c r="L105" s="169"/>
      <c r="M105" s="169">
        <v>245.97</v>
      </c>
      <c r="N105" s="169"/>
      <c r="O105" s="169"/>
      <c r="P105" s="169"/>
      <c r="Q105" s="169"/>
      <c r="R105" s="169"/>
      <c r="S105" s="171">
        <f t="shared" ref="S105:S121" si="18">J105-O105-P105-T105</f>
        <v>245.97</v>
      </c>
      <c r="T105" s="169">
        <v>0</v>
      </c>
      <c r="AH105" s="131"/>
    </row>
    <row r="106" spans="1:34" s="1" customFormat="1">
      <c r="A106" s="55"/>
      <c r="B106" s="24"/>
      <c r="C106" s="159"/>
      <c r="D106" s="161"/>
      <c r="E106" s="155"/>
      <c r="F106" s="147"/>
      <c r="G106" s="155"/>
      <c r="H106" s="173">
        <v>72011774</v>
      </c>
      <c r="I106" s="168">
        <v>43280</v>
      </c>
      <c r="J106" s="169">
        <v>359.49</v>
      </c>
      <c r="K106" s="169">
        <v>359.49</v>
      </c>
      <c r="L106" s="169"/>
      <c r="M106" s="169">
        <v>359.49</v>
      </c>
      <c r="N106" s="169"/>
      <c r="O106" s="169"/>
      <c r="P106" s="169"/>
      <c r="Q106" s="169"/>
      <c r="R106" s="169"/>
      <c r="S106" s="171">
        <f t="shared" si="18"/>
        <v>359.49</v>
      </c>
      <c r="T106" s="169">
        <v>0</v>
      </c>
      <c r="AH106" s="131"/>
    </row>
    <row r="107" spans="1:34" s="1" customFormat="1">
      <c r="A107" s="55"/>
      <c r="B107" s="24"/>
      <c r="C107" s="159"/>
      <c r="D107" s="161"/>
      <c r="E107" s="155"/>
      <c r="F107" s="147"/>
      <c r="G107" s="155"/>
      <c r="H107" s="173">
        <v>72011777</v>
      </c>
      <c r="I107" s="168">
        <v>43280</v>
      </c>
      <c r="J107" s="169">
        <v>151.37</v>
      </c>
      <c r="K107" s="169">
        <v>151.37</v>
      </c>
      <c r="L107" s="169"/>
      <c r="M107" s="169">
        <v>151.37</v>
      </c>
      <c r="N107" s="169"/>
      <c r="O107" s="169"/>
      <c r="P107" s="169"/>
      <c r="Q107" s="169"/>
      <c r="R107" s="169"/>
      <c r="S107" s="171">
        <f t="shared" si="18"/>
        <v>151.37</v>
      </c>
      <c r="T107" s="169">
        <v>0</v>
      </c>
      <c r="AH107" s="131"/>
    </row>
    <row r="108" spans="1:34" s="1" customFormat="1">
      <c r="A108" s="55"/>
      <c r="B108" s="24"/>
      <c r="C108" s="159"/>
      <c r="D108" s="161"/>
      <c r="E108" s="155"/>
      <c r="F108" s="147"/>
      <c r="G108" s="155"/>
      <c r="H108" s="173">
        <v>72011780</v>
      </c>
      <c r="I108" s="168">
        <v>43280</v>
      </c>
      <c r="J108" s="169">
        <v>182.9</v>
      </c>
      <c r="K108" s="169">
        <v>182.9</v>
      </c>
      <c r="L108" s="169"/>
      <c r="M108" s="169">
        <v>182.9</v>
      </c>
      <c r="N108" s="169"/>
      <c r="O108" s="169"/>
      <c r="P108" s="169"/>
      <c r="Q108" s="169"/>
      <c r="R108" s="169"/>
      <c r="S108" s="171">
        <f t="shared" si="18"/>
        <v>182.9</v>
      </c>
      <c r="T108" s="169">
        <v>0</v>
      </c>
      <c r="U108" s="220">
        <v>163.98</v>
      </c>
      <c r="V108" s="219" t="s">
        <v>114</v>
      </c>
      <c r="W108" s="219" t="s">
        <v>112</v>
      </c>
      <c r="AH108" s="131"/>
    </row>
    <row r="109" spans="1:34" s="1" customFormat="1">
      <c r="A109" s="55"/>
      <c r="B109" s="113"/>
      <c r="C109" s="159"/>
      <c r="D109" s="161"/>
      <c r="E109" s="155"/>
      <c r="F109" s="147"/>
      <c r="G109" s="155"/>
      <c r="H109" s="173">
        <v>72011781</v>
      </c>
      <c r="I109" s="168">
        <v>43280</v>
      </c>
      <c r="J109" s="169">
        <v>94.61</v>
      </c>
      <c r="K109" s="169">
        <v>94.61</v>
      </c>
      <c r="L109" s="169"/>
      <c r="M109" s="169">
        <v>94.61</v>
      </c>
      <c r="N109" s="169"/>
      <c r="O109" s="169"/>
      <c r="P109" s="169"/>
      <c r="Q109" s="169"/>
      <c r="R109" s="169"/>
      <c r="S109" s="171">
        <f t="shared" si="18"/>
        <v>94.61</v>
      </c>
      <c r="T109" s="169">
        <v>0</v>
      </c>
      <c r="U109" s="220">
        <v>113.53</v>
      </c>
      <c r="V109" s="219" t="s">
        <v>115</v>
      </c>
      <c r="W109" s="219" t="s">
        <v>99</v>
      </c>
      <c r="AD109" s="220">
        <v>107.22</v>
      </c>
      <c r="AE109" s="219" t="s">
        <v>159</v>
      </c>
      <c r="AF109" s="219" t="s">
        <v>144</v>
      </c>
      <c r="AH109" s="131"/>
    </row>
    <row r="110" spans="1:34" s="1" customFormat="1" ht="15" customHeight="1">
      <c r="A110" s="225">
        <v>10</v>
      </c>
      <c r="B110" s="163" t="s">
        <v>36</v>
      </c>
      <c r="C110" s="266" t="s">
        <v>35</v>
      </c>
      <c r="D110" s="268">
        <v>230</v>
      </c>
      <c r="E110" s="256" t="s">
        <v>12</v>
      </c>
      <c r="F110" s="234" t="s">
        <v>35</v>
      </c>
      <c r="G110" s="256" t="s">
        <v>34</v>
      </c>
      <c r="H110" s="173">
        <v>72011782</v>
      </c>
      <c r="I110" s="168">
        <v>43280</v>
      </c>
      <c r="J110" s="169">
        <v>163.98</v>
      </c>
      <c r="K110" s="169">
        <v>163.98</v>
      </c>
      <c r="L110" s="169"/>
      <c r="M110" s="169">
        <v>163.98</v>
      </c>
      <c r="N110" s="169"/>
      <c r="O110" s="169"/>
      <c r="P110" s="169"/>
      <c r="Q110" s="169"/>
      <c r="R110" s="169"/>
      <c r="S110" s="171">
        <f t="shared" si="18"/>
        <v>163.98</v>
      </c>
      <c r="T110" s="169">
        <v>0</v>
      </c>
      <c r="U110" s="220">
        <v>1155.3399999999999</v>
      </c>
      <c r="V110" s="219" t="s">
        <v>116</v>
      </c>
      <c r="W110" s="219" t="s">
        <v>99</v>
      </c>
      <c r="AD110" s="220">
        <v>75.680000000000007</v>
      </c>
      <c r="AE110" s="219" t="s">
        <v>158</v>
      </c>
      <c r="AF110" s="219" t="s">
        <v>157</v>
      </c>
      <c r="AH110" s="131"/>
    </row>
    <row r="111" spans="1:34" s="1" customFormat="1" ht="15" customHeight="1">
      <c r="A111" s="225"/>
      <c r="B111" s="130"/>
      <c r="C111" s="267"/>
      <c r="D111" s="269"/>
      <c r="E111" s="257"/>
      <c r="F111" s="235"/>
      <c r="G111" s="257"/>
      <c r="H111" s="173">
        <v>72011783</v>
      </c>
      <c r="I111" s="168">
        <v>43280</v>
      </c>
      <c r="J111" s="169">
        <v>145.06</v>
      </c>
      <c r="K111" s="169">
        <v>145.06</v>
      </c>
      <c r="L111" s="169"/>
      <c r="M111" s="169">
        <v>145.06</v>
      </c>
      <c r="N111" s="169"/>
      <c r="O111" s="169"/>
      <c r="P111" s="169"/>
      <c r="Q111" s="169"/>
      <c r="R111" s="169"/>
      <c r="S111" s="171">
        <f t="shared" si="18"/>
        <v>145.06</v>
      </c>
      <c r="T111" s="169">
        <v>0</v>
      </c>
      <c r="U111" s="220">
        <v>182.9</v>
      </c>
      <c r="V111" s="219" t="s">
        <v>117</v>
      </c>
      <c r="W111" s="219" t="s">
        <v>118</v>
      </c>
      <c r="AD111" s="220">
        <v>3595.75</v>
      </c>
      <c r="AE111" s="219" t="s">
        <v>156</v>
      </c>
      <c r="AF111" s="219" t="s">
        <v>144</v>
      </c>
      <c r="AH111" s="131"/>
    </row>
    <row r="112" spans="1:34" s="1" customFormat="1" ht="15" customHeight="1">
      <c r="A112" s="225"/>
      <c r="B112" s="130"/>
      <c r="C112" s="267"/>
      <c r="D112" s="269"/>
      <c r="E112" s="257"/>
      <c r="F112" s="235"/>
      <c r="G112" s="257"/>
      <c r="H112" s="173">
        <v>72011951</v>
      </c>
      <c r="I112" s="168">
        <v>43311</v>
      </c>
      <c r="J112" s="169">
        <v>1155.3399999999999</v>
      </c>
      <c r="K112" s="169">
        <v>1155.3399999999999</v>
      </c>
      <c r="L112" s="169">
        <v>1155.3399999999999</v>
      </c>
      <c r="M112" s="169"/>
      <c r="N112" s="169"/>
      <c r="O112" s="169"/>
      <c r="P112" s="169"/>
      <c r="Q112" s="169"/>
      <c r="R112" s="169"/>
      <c r="S112" s="171">
        <f t="shared" si="18"/>
        <v>0</v>
      </c>
      <c r="T112" s="169">
        <v>1155.3399999999999</v>
      </c>
      <c r="U112" s="221"/>
      <c r="V112" s="222"/>
      <c r="W112" s="222"/>
      <c r="AD112" s="221"/>
      <c r="AE112" s="222"/>
      <c r="AF112" s="222"/>
      <c r="AH112" s="131"/>
    </row>
    <row r="113" spans="1:34" s="1" customFormat="1" ht="15" customHeight="1">
      <c r="A113" s="225"/>
      <c r="B113" s="130"/>
      <c r="C113" s="267"/>
      <c r="D113" s="269"/>
      <c r="E113" s="257"/>
      <c r="F113" s="235"/>
      <c r="G113" s="257"/>
      <c r="H113" s="173">
        <v>72011871</v>
      </c>
      <c r="I113" s="168">
        <v>43311</v>
      </c>
      <c r="J113" s="169">
        <v>138.75</v>
      </c>
      <c r="K113" s="169">
        <v>138.75</v>
      </c>
      <c r="L113" s="169">
        <v>138.75</v>
      </c>
      <c r="M113" s="169"/>
      <c r="N113" s="169"/>
      <c r="O113" s="169"/>
      <c r="P113" s="169"/>
      <c r="Q113" s="169"/>
      <c r="R113" s="169"/>
      <c r="S113" s="171">
        <f t="shared" si="18"/>
        <v>0</v>
      </c>
      <c r="T113" s="169">
        <v>138.75</v>
      </c>
      <c r="U113" s="221"/>
      <c r="V113" s="222"/>
      <c r="W113" s="222"/>
      <c r="AD113" s="221"/>
      <c r="AE113" s="222"/>
      <c r="AF113" s="222"/>
      <c r="AH113" s="131"/>
    </row>
    <row r="114" spans="1:34" s="1" customFormat="1" ht="15" customHeight="1">
      <c r="A114" s="225"/>
      <c r="B114" s="130"/>
      <c r="C114" s="267"/>
      <c r="D114" s="269"/>
      <c r="E114" s="257"/>
      <c r="F114" s="235"/>
      <c r="G114" s="257"/>
      <c r="H114" s="173">
        <v>72011948</v>
      </c>
      <c r="I114" s="168">
        <v>43312</v>
      </c>
      <c r="J114" s="169">
        <v>577.66999999999996</v>
      </c>
      <c r="K114" s="169">
        <v>577.66999999999996</v>
      </c>
      <c r="L114" s="169">
        <v>577.66999999999996</v>
      </c>
      <c r="M114" s="169"/>
      <c r="N114" s="169"/>
      <c r="O114" s="169"/>
      <c r="P114" s="169"/>
      <c r="Q114" s="169"/>
      <c r="R114" s="169"/>
      <c r="S114" s="171">
        <f t="shared" si="18"/>
        <v>0</v>
      </c>
      <c r="T114" s="169">
        <v>577.66999999999996</v>
      </c>
      <c r="U114" s="221"/>
      <c r="V114" s="222"/>
      <c r="W114" s="222"/>
      <c r="AD114" s="221"/>
      <c r="AE114" s="222"/>
      <c r="AF114" s="222"/>
      <c r="AH114" s="131"/>
    </row>
    <row r="115" spans="1:34" s="1" customFormat="1" ht="15" customHeight="1">
      <c r="A115" s="225"/>
      <c r="B115" s="130"/>
      <c r="C115" s="267"/>
      <c r="D115" s="269"/>
      <c r="E115" s="257"/>
      <c r="F115" s="235"/>
      <c r="G115" s="257"/>
      <c r="H115" s="173">
        <v>72011938</v>
      </c>
      <c r="I115" s="168">
        <v>43312</v>
      </c>
      <c r="J115" s="169">
        <v>18546.5</v>
      </c>
      <c r="K115" s="169">
        <v>18546.5</v>
      </c>
      <c r="L115" s="169">
        <v>18546.5</v>
      </c>
      <c r="M115" s="169"/>
      <c r="N115" s="169"/>
      <c r="O115" s="169"/>
      <c r="P115" s="169"/>
      <c r="Q115" s="169"/>
      <c r="R115" s="169"/>
      <c r="S115" s="171">
        <f t="shared" si="18"/>
        <v>0</v>
      </c>
      <c r="T115" s="169">
        <v>18546.5</v>
      </c>
      <c r="U115" s="221"/>
      <c r="V115" s="222"/>
      <c r="W115" s="222"/>
      <c r="AD115" s="221"/>
      <c r="AE115" s="222"/>
      <c r="AF115" s="222"/>
      <c r="AH115" s="131"/>
    </row>
    <row r="116" spans="1:34" s="1" customFormat="1" ht="15" customHeight="1">
      <c r="A116" s="225"/>
      <c r="B116" s="130"/>
      <c r="C116" s="267"/>
      <c r="D116" s="269"/>
      <c r="E116" s="257"/>
      <c r="F116" s="235"/>
      <c r="G116" s="257"/>
      <c r="H116" s="173">
        <v>72011932</v>
      </c>
      <c r="I116" s="168">
        <v>43306</v>
      </c>
      <c r="J116" s="169">
        <v>151.37</v>
      </c>
      <c r="K116" s="169">
        <v>151.37</v>
      </c>
      <c r="L116" s="169">
        <v>151.37</v>
      </c>
      <c r="M116" s="169"/>
      <c r="N116" s="169"/>
      <c r="O116" s="169"/>
      <c r="P116" s="169"/>
      <c r="Q116" s="169"/>
      <c r="R116" s="169"/>
      <c r="S116" s="171">
        <f t="shared" si="18"/>
        <v>0</v>
      </c>
      <c r="T116" s="169">
        <v>151.37</v>
      </c>
      <c r="U116" s="221"/>
      <c r="V116" s="222"/>
      <c r="W116" s="222"/>
      <c r="AD116" s="221"/>
      <c r="AE116" s="222"/>
      <c r="AF116" s="222"/>
      <c r="AH116" s="131"/>
    </row>
    <row r="117" spans="1:34" s="1" customFormat="1" ht="15" customHeight="1">
      <c r="A117" s="225"/>
      <c r="B117" s="130"/>
      <c r="C117" s="267"/>
      <c r="D117" s="269"/>
      <c r="E117" s="257"/>
      <c r="F117" s="235"/>
      <c r="G117" s="257"/>
      <c r="H117" s="173">
        <v>72011931</v>
      </c>
      <c r="I117" s="168">
        <v>43307</v>
      </c>
      <c r="J117" s="169">
        <v>182.9</v>
      </c>
      <c r="K117" s="169">
        <v>182.9</v>
      </c>
      <c r="L117" s="169">
        <v>182.9</v>
      </c>
      <c r="M117" s="169"/>
      <c r="N117" s="169"/>
      <c r="O117" s="169"/>
      <c r="P117" s="169"/>
      <c r="Q117" s="169"/>
      <c r="R117" s="169"/>
      <c r="S117" s="171">
        <f t="shared" si="18"/>
        <v>0</v>
      </c>
      <c r="T117" s="169">
        <v>182.9</v>
      </c>
      <c r="U117" s="221"/>
      <c r="V117" s="222"/>
      <c r="W117" s="222"/>
      <c r="AD117" s="221"/>
      <c r="AE117" s="222"/>
      <c r="AF117" s="222"/>
      <c r="AH117" s="131"/>
    </row>
    <row r="118" spans="1:34" s="1" customFormat="1" ht="15" customHeight="1">
      <c r="A118" s="225"/>
      <c r="B118" s="130"/>
      <c r="C118" s="267"/>
      <c r="D118" s="269"/>
      <c r="E118" s="257"/>
      <c r="F118" s="235"/>
      <c r="G118" s="257"/>
      <c r="H118" s="173">
        <v>72011921</v>
      </c>
      <c r="I118" s="168">
        <v>43308</v>
      </c>
      <c r="J118" s="169">
        <v>31.54</v>
      </c>
      <c r="K118" s="169">
        <v>31.54</v>
      </c>
      <c r="L118" s="169">
        <v>31.54</v>
      </c>
      <c r="M118" s="169"/>
      <c r="N118" s="169"/>
      <c r="O118" s="169"/>
      <c r="P118" s="169"/>
      <c r="Q118" s="169"/>
      <c r="R118" s="169"/>
      <c r="S118" s="171">
        <f t="shared" si="18"/>
        <v>0</v>
      </c>
      <c r="T118" s="169">
        <v>31.54</v>
      </c>
      <c r="U118" s="221"/>
      <c r="V118" s="222"/>
      <c r="W118" s="222"/>
      <c r="AD118" s="221"/>
      <c r="AE118" s="222"/>
      <c r="AF118" s="222"/>
      <c r="AH118" s="131"/>
    </row>
    <row r="119" spans="1:34" s="1" customFormat="1" ht="15" customHeight="1">
      <c r="A119" s="225"/>
      <c r="B119" s="130"/>
      <c r="C119" s="267"/>
      <c r="D119" s="269"/>
      <c r="E119" s="257"/>
      <c r="F119" s="235"/>
      <c r="G119" s="257"/>
      <c r="H119" s="173">
        <v>72011918</v>
      </c>
      <c r="I119" s="168">
        <v>43309</v>
      </c>
      <c r="J119" s="169">
        <v>31.54</v>
      </c>
      <c r="K119" s="169">
        <v>31.54</v>
      </c>
      <c r="L119" s="169">
        <v>31.54</v>
      </c>
      <c r="M119" s="169"/>
      <c r="N119" s="169"/>
      <c r="O119" s="169"/>
      <c r="P119" s="169"/>
      <c r="Q119" s="169"/>
      <c r="R119" s="169"/>
      <c r="S119" s="171">
        <f t="shared" si="18"/>
        <v>0</v>
      </c>
      <c r="T119" s="169">
        <v>31.54</v>
      </c>
      <c r="U119" s="169">
        <v>31.54</v>
      </c>
      <c r="V119" s="169">
        <v>31.54</v>
      </c>
      <c r="W119" s="222"/>
      <c r="AD119" s="221"/>
      <c r="AE119" s="222"/>
      <c r="AF119" s="222"/>
      <c r="AH119" s="131"/>
    </row>
    <row r="120" spans="1:34" s="1" customFormat="1" ht="15" customHeight="1">
      <c r="A120" s="225"/>
      <c r="B120" s="130"/>
      <c r="C120" s="267"/>
      <c r="D120" s="269"/>
      <c r="E120" s="257"/>
      <c r="F120" s="235"/>
      <c r="G120" s="257"/>
      <c r="H120" s="173">
        <v>72011916</v>
      </c>
      <c r="I120" s="168">
        <v>43310</v>
      </c>
      <c r="J120" s="169">
        <v>113.53</v>
      </c>
      <c r="K120" s="169">
        <v>113.53</v>
      </c>
      <c r="L120" s="169">
        <v>113.53</v>
      </c>
      <c r="M120" s="169"/>
      <c r="N120" s="169"/>
      <c r="O120" s="169"/>
      <c r="P120" s="169"/>
      <c r="Q120" s="169"/>
      <c r="R120" s="169"/>
      <c r="S120" s="171">
        <f t="shared" si="18"/>
        <v>0</v>
      </c>
      <c r="T120" s="169">
        <v>113.53</v>
      </c>
      <c r="U120" s="221"/>
      <c r="V120" s="222"/>
      <c r="W120" s="222"/>
      <c r="AD120" s="221"/>
      <c r="AE120" s="222"/>
      <c r="AF120" s="222"/>
      <c r="AH120" s="131"/>
    </row>
    <row r="121" spans="1:34" s="1" customFormat="1" ht="15" customHeight="1">
      <c r="A121" s="225"/>
      <c r="B121" s="130"/>
      <c r="C121" s="267"/>
      <c r="D121" s="269"/>
      <c r="E121" s="257"/>
      <c r="F121" s="235"/>
      <c r="G121" s="257"/>
      <c r="H121" s="173">
        <v>72011867</v>
      </c>
      <c r="I121" s="168">
        <v>43312</v>
      </c>
      <c r="J121" s="169">
        <v>170.29</v>
      </c>
      <c r="K121" s="169">
        <v>170.29</v>
      </c>
      <c r="L121" s="169">
        <v>170.29</v>
      </c>
      <c r="M121" s="169"/>
      <c r="N121" s="169"/>
      <c r="O121" s="169"/>
      <c r="P121" s="169"/>
      <c r="Q121" s="169"/>
      <c r="R121" s="169"/>
      <c r="S121" s="171">
        <f t="shared" si="18"/>
        <v>0</v>
      </c>
      <c r="T121" s="169">
        <v>170.29</v>
      </c>
      <c r="U121" s="221"/>
      <c r="V121" s="222"/>
      <c r="W121" s="222"/>
      <c r="AD121" s="221"/>
      <c r="AE121" s="222"/>
      <c r="AF121" s="222"/>
      <c r="AH121" s="131"/>
    </row>
    <row r="122" spans="1:34" s="1" customFormat="1" ht="15" customHeight="1">
      <c r="A122" s="225"/>
      <c r="B122" s="130"/>
      <c r="C122" s="267"/>
      <c r="D122" s="269"/>
      <c r="E122" s="257"/>
      <c r="F122" s="235"/>
      <c r="G122" s="257"/>
      <c r="H122" s="173"/>
      <c r="I122" s="168"/>
      <c r="J122" s="169"/>
      <c r="K122" s="169"/>
      <c r="L122" s="169"/>
      <c r="M122" s="169"/>
      <c r="N122" s="169"/>
      <c r="O122" s="169"/>
      <c r="P122" s="169"/>
      <c r="Q122" s="169"/>
      <c r="R122" s="169"/>
      <c r="S122" s="171"/>
      <c r="T122" s="169"/>
      <c r="U122" s="221"/>
      <c r="V122" s="222"/>
      <c r="W122" s="222"/>
      <c r="AD122" s="221"/>
      <c r="AE122" s="222"/>
      <c r="AF122" s="222"/>
      <c r="AH122" s="131"/>
    </row>
    <row r="123" spans="1:34" s="1" customFormat="1">
      <c r="A123" s="42"/>
      <c r="B123" s="23" t="s">
        <v>9</v>
      </c>
      <c r="C123" s="62"/>
      <c r="D123" s="63"/>
      <c r="E123" s="64"/>
      <c r="F123" s="65"/>
      <c r="G123" s="64"/>
      <c r="H123" s="176"/>
      <c r="I123" s="177"/>
      <c r="J123" s="46">
        <f t="shared" ref="J123:T123" si="19">SUM(J105:J122)</f>
        <v>22442.81</v>
      </c>
      <c r="K123" s="46">
        <f t="shared" si="19"/>
        <v>22442.81</v>
      </c>
      <c r="L123" s="46">
        <f t="shared" si="19"/>
        <v>21099.43</v>
      </c>
      <c r="M123" s="46">
        <f t="shared" si="19"/>
        <v>1343.3799999999999</v>
      </c>
      <c r="N123" s="46">
        <f t="shared" si="19"/>
        <v>0</v>
      </c>
      <c r="O123" s="46">
        <f t="shared" si="19"/>
        <v>0</v>
      </c>
      <c r="P123" s="46">
        <f t="shared" si="19"/>
        <v>0</v>
      </c>
      <c r="Q123" s="46">
        <f t="shared" si="19"/>
        <v>0</v>
      </c>
      <c r="R123" s="46">
        <f t="shared" si="19"/>
        <v>0</v>
      </c>
      <c r="S123" s="46">
        <f t="shared" si="19"/>
        <v>1343.3799999999999</v>
      </c>
      <c r="T123" s="46">
        <f t="shared" si="19"/>
        <v>21099.43</v>
      </c>
      <c r="AH123" s="131"/>
    </row>
    <row r="124" spans="1:34" s="1" customFormat="1" ht="15" customHeight="1">
      <c r="A124" s="236">
        <v>11</v>
      </c>
      <c r="B124" s="228" t="s">
        <v>33</v>
      </c>
      <c r="C124" s="234"/>
      <c r="D124" s="232"/>
      <c r="E124" s="232"/>
      <c r="F124" s="234"/>
      <c r="G124" s="232"/>
      <c r="H124" s="185"/>
      <c r="I124" s="168"/>
      <c r="J124" s="169"/>
      <c r="K124" s="169"/>
      <c r="L124" s="169"/>
      <c r="M124" s="169"/>
      <c r="N124" s="169"/>
      <c r="O124" s="169"/>
      <c r="P124" s="169"/>
      <c r="Q124" s="139"/>
      <c r="R124" s="139"/>
      <c r="S124" s="171"/>
      <c r="T124" s="169"/>
      <c r="AD124" s="220">
        <v>2162.1799999999998</v>
      </c>
      <c r="AE124" s="219" t="s">
        <v>149</v>
      </c>
      <c r="AF124" s="219" t="s">
        <v>146</v>
      </c>
      <c r="AH124" s="131"/>
    </row>
    <row r="125" spans="1:34" s="1" customFormat="1">
      <c r="A125" s="236"/>
      <c r="B125" s="229"/>
      <c r="C125" s="235"/>
      <c r="D125" s="233"/>
      <c r="E125" s="233"/>
      <c r="F125" s="235"/>
      <c r="G125" s="233"/>
      <c r="H125" s="185" t="s">
        <v>166</v>
      </c>
      <c r="I125" s="168">
        <v>43280</v>
      </c>
      <c r="J125" s="171">
        <v>1104.44</v>
      </c>
      <c r="K125" s="171">
        <v>1104.44</v>
      </c>
      <c r="L125" s="171"/>
      <c r="M125" s="171">
        <v>1104.44</v>
      </c>
      <c r="N125" s="171"/>
      <c r="O125" s="171"/>
      <c r="P125" s="171"/>
      <c r="Q125" s="171"/>
      <c r="R125" s="171"/>
      <c r="S125" s="171">
        <f t="shared" ref="S125:S135" si="20">J125-O125-P125-T125</f>
        <v>1104.44</v>
      </c>
      <c r="T125" s="171">
        <v>0</v>
      </c>
      <c r="AD125" s="220">
        <v>11663.03</v>
      </c>
      <c r="AE125" s="219" t="s">
        <v>148</v>
      </c>
      <c r="AF125" s="219" t="s">
        <v>146</v>
      </c>
      <c r="AH125" s="131"/>
    </row>
    <row r="126" spans="1:34" s="1" customFormat="1">
      <c r="A126" s="236"/>
      <c r="B126" s="229"/>
      <c r="C126" s="235"/>
      <c r="D126" s="233"/>
      <c r="E126" s="233"/>
      <c r="F126" s="235"/>
      <c r="G126" s="233"/>
      <c r="H126" s="185" t="s">
        <v>167</v>
      </c>
      <c r="I126" s="168">
        <v>43280</v>
      </c>
      <c r="J126" s="169">
        <v>1056.25</v>
      </c>
      <c r="K126" s="169">
        <v>1056.25</v>
      </c>
      <c r="L126" s="169"/>
      <c r="M126" s="169">
        <v>1056.25</v>
      </c>
      <c r="N126" s="169"/>
      <c r="O126" s="169"/>
      <c r="P126" s="169"/>
      <c r="Q126" s="169"/>
      <c r="R126" s="169"/>
      <c r="S126" s="171">
        <f t="shared" si="20"/>
        <v>1056.25</v>
      </c>
      <c r="T126" s="171">
        <v>0</v>
      </c>
      <c r="AD126" s="220">
        <v>14568.1</v>
      </c>
      <c r="AE126" s="219" t="s">
        <v>143</v>
      </c>
      <c r="AF126" s="219" t="s">
        <v>146</v>
      </c>
      <c r="AH126" s="131"/>
    </row>
    <row r="127" spans="1:34" s="1" customFormat="1">
      <c r="A127" s="236"/>
      <c r="B127" s="229"/>
      <c r="C127" s="235"/>
      <c r="D127" s="233"/>
      <c r="E127" s="233"/>
      <c r="F127" s="235"/>
      <c r="G127" s="233"/>
      <c r="H127" s="185" t="s">
        <v>168</v>
      </c>
      <c r="I127" s="168">
        <v>43280</v>
      </c>
      <c r="J127" s="139">
        <v>1105.93</v>
      </c>
      <c r="K127" s="139">
        <v>1105.93</v>
      </c>
      <c r="L127" s="139"/>
      <c r="M127" s="139">
        <v>1105.93</v>
      </c>
      <c r="N127" s="139"/>
      <c r="O127" s="139"/>
      <c r="P127" s="139"/>
      <c r="Q127" s="139"/>
      <c r="R127" s="139"/>
      <c r="S127" s="171">
        <f t="shared" si="20"/>
        <v>1105.93</v>
      </c>
      <c r="T127" s="171">
        <v>0</v>
      </c>
      <c r="U127" s="220">
        <v>4516.97</v>
      </c>
      <c r="V127" s="219" t="s">
        <v>98</v>
      </c>
      <c r="W127" s="219" t="s">
        <v>106</v>
      </c>
      <c r="AD127" s="220">
        <v>1014.8</v>
      </c>
      <c r="AE127" s="219" t="s">
        <v>142</v>
      </c>
      <c r="AF127" s="219" t="s">
        <v>146</v>
      </c>
      <c r="AH127" s="131"/>
    </row>
    <row r="128" spans="1:34" s="1" customFormat="1">
      <c r="A128" s="236"/>
      <c r="B128" s="229"/>
      <c r="C128" s="235"/>
      <c r="D128" s="233"/>
      <c r="E128" s="233"/>
      <c r="F128" s="235"/>
      <c r="G128" s="233"/>
      <c r="H128" s="185" t="s">
        <v>169</v>
      </c>
      <c r="I128" s="168">
        <v>43280</v>
      </c>
      <c r="J128" s="169">
        <v>1056.25</v>
      </c>
      <c r="K128" s="169">
        <v>1056.25</v>
      </c>
      <c r="L128" s="169"/>
      <c r="M128" s="169">
        <v>1056.25</v>
      </c>
      <c r="N128" s="169"/>
      <c r="O128" s="169"/>
      <c r="P128" s="169"/>
      <c r="Q128" s="169"/>
      <c r="R128" s="169"/>
      <c r="S128" s="171">
        <f t="shared" si="20"/>
        <v>1056.25</v>
      </c>
      <c r="T128" s="171">
        <v>0</v>
      </c>
      <c r="U128" s="220">
        <v>1268.5</v>
      </c>
      <c r="V128" s="219" t="s">
        <v>107</v>
      </c>
      <c r="W128" s="219" t="s">
        <v>106</v>
      </c>
      <c r="AD128" s="220">
        <v>2208.88</v>
      </c>
      <c r="AE128" s="219" t="s">
        <v>147</v>
      </c>
      <c r="AF128" s="219" t="s">
        <v>146</v>
      </c>
      <c r="AH128" s="131"/>
    </row>
    <row r="129" spans="1:34" s="1" customFormat="1">
      <c r="A129" s="236"/>
      <c r="B129" s="229"/>
      <c r="C129" s="235"/>
      <c r="D129" s="233"/>
      <c r="E129" s="233"/>
      <c r="F129" s="235"/>
      <c r="G129" s="233"/>
      <c r="H129" s="185" t="s">
        <v>170</v>
      </c>
      <c r="I129" s="168">
        <v>43270</v>
      </c>
      <c r="J129" s="171">
        <v>1439.69</v>
      </c>
      <c r="K129" s="171">
        <v>1439.69</v>
      </c>
      <c r="L129" s="171"/>
      <c r="M129" s="171">
        <v>1439.69</v>
      </c>
      <c r="N129" s="171"/>
      <c r="O129" s="171"/>
      <c r="P129" s="171"/>
      <c r="Q129" s="171"/>
      <c r="R129" s="171"/>
      <c r="S129" s="171">
        <f t="shared" si="20"/>
        <v>1439.69</v>
      </c>
      <c r="T129" s="171">
        <v>0</v>
      </c>
      <c r="U129" s="220">
        <v>1856.11</v>
      </c>
      <c r="V129" s="219" t="s">
        <v>108</v>
      </c>
      <c r="W129" s="219" t="s">
        <v>106</v>
      </c>
      <c r="AH129" s="131"/>
    </row>
    <row r="130" spans="1:34" s="1" customFormat="1">
      <c r="A130" s="236"/>
      <c r="B130" s="229"/>
      <c r="C130" s="235"/>
      <c r="D130" s="233"/>
      <c r="E130" s="233"/>
      <c r="F130" s="235"/>
      <c r="G130" s="233"/>
      <c r="H130" s="185" t="s">
        <v>171</v>
      </c>
      <c r="I130" s="168">
        <v>43270</v>
      </c>
      <c r="J130" s="171">
        <v>4269.28</v>
      </c>
      <c r="K130" s="171">
        <v>4269.28</v>
      </c>
      <c r="L130" s="171"/>
      <c r="M130" s="171">
        <v>4269.28</v>
      </c>
      <c r="N130" s="171"/>
      <c r="O130" s="171"/>
      <c r="P130" s="171"/>
      <c r="Q130" s="171"/>
      <c r="R130" s="171"/>
      <c r="S130" s="171">
        <f t="shared" si="20"/>
        <v>4269.28</v>
      </c>
      <c r="T130" s="171">
        <v>0</v>
      </c>
      <c r="U130" s="220">
        <v>2162.1799999999998</v>
      </c>
      <c r="V130" s="219" t="s">
        <v>109</v>
      </c>
      <c r="W130" s="219" t="s">
        <v>106</v>
      </c>
      <c r="AH130" s="131"/>
    </row>
    <row r="131" spans="1:34" s="1" customFormat="1">
      <c r="A131" s="236"/>
      <c r="B131" s="229"/>
      <c r="C131" s="235"/>
      <c r="D131" s="233"/>
      <c r="E131" s="233"/>
      <c r="F131" s="235"/>
      <c r="G131" s="233"/>
      <c r="H131" s="185" t="s">
        <v>172</v>
      </c>
      <c r="I131" s="168">
        <v>43270</v>
      </c>
      <c r="J131" s="171">
        <v>1014.8</v>
      </c>
      <c r="K131" s="171">
        <v>1014.8</v>
      </c>
      <c r="L131" s="171"/>
      <c r="M131" s="171">
        <v>1014.8</v>
      </c>
      <c r="N131" s="171"/>
      <c r="O131" s="171"/>
      <c r="P131" s="171"/>
      <c r="Q131" s="171"/>
      <c r="R131" s="171"/>
      <c r="S131" s="171">
        <f t="shared" si="20"/>
        <v>1014.8</v>
      </c>
      <c r="T131" s="171">
        <v>0</v>
      </c>
      <c r="U131" s="220">
        <v>10727.11</v>
      </c>
      <c r="V131" s="219" t="s">
        <v>110</v>
      </c>
      <c r="W131" s="219" t="s">
        <v>106</v>
      </c>
      <c r="AH131" s="131"/>
    </row>
    <row r="132" spans="1:34" s="1" customFormat="1">
      <c r="A132" s="236"/>
      <c r="B132" s="229"/>
      <c r="C132" s="235"/>
      <c r="D132" s="233"/>
      <c r="E132" s="233"/>
      <c r="F132" s="235"/>
      <c r="G132" s="233"/>
      <c r="H132" s="185" t="s">
        <v>188</v>
      </c>
      <c r="I132" s="168">
        <v>43312</v>
      </c>
      <c r="J132" s="171">
        <v>6381.78</v>
      </c>
      <c r="K132" s="171">
        <v>6381.78</v>
      </c>
      <c r="L132" s="171">
        <v>6381.78</v>
      </c>
      <c r="M132" s="171"/>
      <c r="N132" s="171"/>
      <c r="O132" s="171"/>
      <c r="P132" s="171"/>
      <c r="Q132" s="171"/>
      <c r="R132" s="171"/>
      <c r="S132" s="171">
        <f t="shared" si="20"/>
        <v>6381.78</v>
      </c>
      <c r="T132" s="171">
        <v>0</v>
      </c>
      <c r="U132" s="221"/>
      <c r="V132" s="222"/>
      <c r="W132" s="222"/>
      <c r="AH132" s="131"/>
    </row>
    <row r="133" spans="1:34" s="1" customFormat="1">
      <c r="A133" s="236"/>
      <c r="B133" s="229"/>
      <c r="C133" s="235"/>
      <c r="D133" s="233"/>
      <c r="E133" s="233"/>
      <c r="F133" s="235"/>
      <c r="G133" s="233"/>
      <c r="H133" s="185" t="s">
        <v>189</v>
      </c>
      <c r="I133" s="168">
        <v>43312</v>
      </c>
      <c r="J133" s="171">
        <v>2162.1799999999998</v>
      </c>
      <c r="K133" s="171">
        <v>2162.1799999999998</v>
      </c>
      <c r="L133" s="171">
        <v>2162.1799999999998</v>
      </c>
      <c r="M133" s="171"/>
      <c r="N133" s="171"/>
      <c r="O133" s="171"/>
      <c r="P133" s="171"/>
      <c r="Q133" s="171"/>
      <c r="R133" s="171"/>
      <c r="S133" s="171">
        <f t="shared" si="20"/>
        <v>2162.1799999999998</v>
      </c>
      <c r="T133" s="171">
        <v>0</v>
      </c>
      <c r="U133" s="221"/>
      <c r="V133" s="222"/>
      <c r="W133" s="222"/>
      <c r="AH133" s="131"/>
    </row>
    <row r="134" spans="1:34" s="1" customFormat="1">
      <c r="A134" s="236"/>
      <c r="B134" s="229"/>
      <c r="C134" s="235"/>
      <c r="D134" s="233"/>
      <c r="E134" s="233"/>
      <c r="F134" s="235"/>
      <c r="G134" s="233"/>
      <c r="H134" s="185" t="s">
        <v>190</v>
      </c>
      <c r="I134" s="168">
        <v>43312</v>
      </c>
      <c r="J134" s="171">
        <v>761.1</v>
      </c>
      <c r="K134" s="171">
        <v>761.1</v>
      </c>
      <c r="L134" s="171">
        <v>761.1</v>
      </c>
      <c r="M134" s="171"/>
      <c r="N134" s="171"/>
      <c r="O134" s="171"/>
      <c r="P134" s="171"/>
      <c r="Q134" s="171"/>
      <c r="R134" s="171"/>
      <c r="S134" s="171">
        <f t="shared" si="20"/>
        <v>761.1</v>
      </c>
      <c r="T134" s="171">
        <v>0</v>
      </c>
      <c r="U134" s="221"/>
      <c r="V134" s="222"/>
      <c r="W134" s="222"/>
      <c r="AH134" s="131"/>
    </row>
    <row r="135" spans="1:34" s="1" customFormat="1">
      <c r="A135" s="236"/>
      <c r="B135" s="229"/>
      <c r="C135" s="235"/>
      <c r="D135" s="233"/>
      <c r="E135" s="233"/>
      <c r="F135" s="235"/>
      <c r="G135" s="233"/>
      <c r="H135" s="185" t="s">
        <v>192</v>
      </c>
      <c r="I135" s="168">
        <v>43294</v>
      </c>
      <c r="J135" s="171">
        <v>189.25</v>
      </c>
      <c r="K135" s="171">
        <v>189.25</v>
      </c>
      <c r="L135" s="171">
        <v>189.25</v>
      </c>
      <c r="M135" s="171"/>
      <c r="N135" s="171"/>
      <c r="O135" s="171"/>
      <c r="P135" s="171"/>
      <c r="Q135" s="171"/>
      <c r="R135" s="171"/>
      <c r="S135" s="171">
        <f t="shared" si="20"/>
        <v>189.25</v>
      </c>
      <c r="T135" s="171">
        <v>0</v>
      </c>
      <c r="U135" s="221"/>
      <c r="V135" s="222"/>
      <c r="W135" s="222"/>
      <c r="AH135" s="131"/>
    </row>
    <row r="136" spans="1:34" s="1" customFormat="1">
      <c r="A136" s="236"/>
      <c r="B136" s="229"/>
      <c r="C136" s="235"/>
      <c r="D136" s="233"/>
      <c r="E136" s="233"/>
      <c r="F136" s="235"/>
      <c r="G136" s="233"/>
      <c r="H136" s="185"/>
      <c r="I136" s="168"/>
      <c r="J136" s="169"/>
      <c r="K136" s="169"/>
      <c r="L136" s="169"/>
      <c r="M136" s="169"/>
      <c r="N136" s="169"/>
      <c r="O136" s="169"/>
      <c r="P136" s="169"/>
      <c r="Q136" s="169"/>
      <c r="R136" s="169"/>
      <c r="S136" s="171"/>
      <c r="T136" s="169"/>
      <c r="AH136" s="131"/>
    </row>
    <row r="137" spans="1:34" s="1" customFormat="1">
      <c r="A137" s="26"/>
      <c r="B137" s="23" t="s">
        <v>9</v>
      </c>
      <c r="C137" s="68"/>
      <c r="D137" s="69"/>
      <c r="E137" s="70"/>
      <c r="F137" s="71"/>
      <c r="G137" s="70"/>
      <c r="H137" s="186"/>
      <c r="I137" s="187"/>
      <c r="J137" s="46">
        <f t="shared" ref="J137:T137" si="21">SUM(J124:J136)</f>
        <v>20540.949999999997</v>
      </c>
      <c r="K137" s="46">
        <f t="shared" si="21"/>
        <v>20540.949999999997</v>
      </c>
      <c r="L137" s="46">
        <f t="shared" si="21"/>
        <v>9494.31</v>
      </c>
      <c r="M137" s="46">
        <f t="shared" si="21"/>
        <v>11046.64</v>
      </c>
      <c r="N137" s="46">
        <f t="shared" si="21"/>
        <v>0</v>
      </c>
      <c r="O137" s="46">
        <f t="shared" si="21"/>
        <v>0</v>
      </c>
      <c r="P137" s="46">
        <f t="shared" si="21"/>
        <v>0</v>
      </c>
      <c r="Q137" s="46">
        <f t="shared" si="21"/>
        <v>0</v>
      </c>
      <c r="R137" s="46">
        <f t="shared" si="21"/>
        <v>0</v>
      </c>
      <c r="S137" s="46">
        <f t="shared" si="21"/>
        <v>20540.949999999997</v>
      </c>
      <c r="T137" s="46">
        <f t="shared" si="21"/>
        <v>0</v>
      </c>
      <c r="AH137" s="131"/>
    </row>
    <row r="138" spans="1:34" s="1" customFormat="1" ht="15" customHeight="1">
      <c r="A138" s="236">
        <v>12</v>
      </c>
      <c r="B138" s="228" t="s">
        <v>32</v>
      </c>
      <c r="C138" s="238"/>
      <c r="D138" s="237"/>
      <c r="E138" s="272"/>
      <c r="F138" s="238"/>
      <c r="G138" s="237"/>
      <c r="H138" s="172">
        <v>3409</v>
      </c>
      <c r="I138" s="168">
        <v>43281</v>
      </c>
      <c r="J138" s="172">
        <v>31.54</v>
      </c>
      <c r="K138" s="172">
        <v>31.54</v>
      </c>
      <c r="L138" s="172"/>
      <c r="M138" s="172">
        <v>31.54</v>
      </c>
      <c r="N138" s="172"/>
      <c r="O138" s="172"/>
      <c r="P138" s="172"/>
      <c r="Q138" s="172"/>
      <c r="R138" s="172"/>
      <c r="S138" s="171">
        <f t="shared" ref="S138:S152" si="22">J138-O138-P138-T138</f>
        <v>31.54</v>
      </c>
      <c r="T138" s="172">
        <v>0</v>
      </c>
      <c r="U138" s="218"/>
      <c r="V138" s="219"/>
      <c r="AH138" s="131"/>
    </row>
    <row r="139" spans="1:34" s="1" customFormat="1">
      <c r="A139" s="236"/>
      <c r="B139" s="229"/>
      <c r="C139" s="239"/>
      <c r="D139" s="236"/>
      <c r="E139" s="273"/>
      <c r="F139" s="239"/>
      <c r="G139" s="236"/>
      <c r="H139" s="172">
        <v>3566</v>
      </c>
      <c r="I139" s="168">
        <v>43281</v>
      </c>
      <c r="J139" s="172">
        <v>50.47</v>
      </c>
      <c r="K139" s="172">
        <v>50.47</v>
      </c>
      <c r="L139" s="172"/>
      <c r="M139" s="172">
        <v>50.47</v>
      </c>
      <c r="N139" s="172"/>
      <c r="O139" s="172"/>
      <c r="P139" s="172"/>
      <c r="Q139" s="172"/>
      <c r="R139" s="172"/>
      <c r="S139" s="171">
        <f t="shared" si="22"/>
        <v>50.47</v>
      </c>
      <c r="T139" s="172">
        <v>0</v>
      </c>
      <c r="U139" s="218"/>
      <c r="V139" s="219"/>
      <c r="AH139" s="131"/>
    </row>
    <row r="140" spans="1:34" s="1" customFormat="1">
      <c r="A140" s="236"/>
      <c r="B140" s="229"/>
      <c r="C140" s="239"/>
      <c r="D140" s="236"/>
      <c r="E140" s="273"/>
      <c r="F140" s="239"/>
      <c r="G140" s="236"/>
      <c r="H140" s="172">
        <v>3565</v>
      </c>
      <c r="I140" s="168">
        <v>43281</v>
      </c>
      <c r="J140" s="172">
        <v>69.39</v>
      </c>
      <c r="K140" s="172">
        <v>69.39</v>
      </c>
      <c r="L140" s="172"/>
      <c r="M140" s="172">
        <v>69.39</v>
      </c>
      <c r="N140" s="172"/>
      <c r="O140" s="172"/>
      <c r="P140" s="172"/>
      <c r="Q140" s="172"/>
      <c r="R140" s="172"/>
      <c r="S140" s="171">
        <f t="shared" si="22"/>
        <v>69.39</v>
      </c>
      <c r="T140" s="172">
        <v>0</v>
      </c>
      <c r="U140" s="218"/>
      <c r="V140" s="219"/>
      <c r="AH140" s="131"/>
    </row>
    <row r="141" spans="1:34" s="1" customFormat="1">
      <c r="A141" s="236"/>
      <c r="B141" s="229"/>
      <c r="C141" s="239"/>
      <c r="D141" s="236"/>
      <c r="E141" s="273"/>
      <c r="F141" s="239"/>
      <c r="G141" s="236"/>
      <c r="H141" s="172">
        <v>3564</v>
      </c>
      <c r="I141" s="168">
        <v>43281</v>
      </c>
      <c r="J141" s="172">
        <v>94.62</v>
      </c>
      <c r="K141" s="172">
        <v>94.62</v>
      </c>
      <c r="L141" s="172"/>
      <c r="M141" s="172">
        <v>94.62</v>
      </c>
      <c r="N141" s="172"/>
      <c r="O141" s="172"/>
      <c r="P141" s="172"/>
      <c r="Q141" s="172"/>
      <c r="R141" s="172"/>
      <c r="S141" s="171">
        <f t="shared" si="22"/>
        <v>94.62</v>
      </c>
      <c r="T141" s="172">
        <v>0</v>
      </c>
      <c r="U141" s="218"/>
      <c r="V141" s="219"/>
      <c r="AH141" s="131"/>
    </row>
    <row r="142" spans="1:34" s="1" customFormat="1">
      <c r="A142" s="236"/>
      <c r="B142" s="229"/>
      <c r="C142" s="239"/>
      <c r="D142" s="236"/>
      <c r="E142" s="273"/>
      <c r="F142" s="239"/>
      <c r="G142" s="236"/>
      <c r="H142" s="172">
        <v>3572</v>
      </c>
      <c r="I142" s="168">
        <v>43281</v>
      </c>
      <c r="J142" s="172">
        <v>113.55</v>
      </c>
      <c r="K142" s="172">
        <v>113.55</v>
      </c>
      <c r="L142" s="172"/>
      <c r="M142" s="172">
        <v>113.55</v>
      </c>
      <c r="N142" s="172"/>
      <c r="O142" s="172"/>
      <c r="P142" s="172"/>
      <c r="Q142" s="172"/>
      <c r="R142" s="172"/>
      <c r="S142" s="171">
        <f t="shared" si="22"/>
        <v>113.55</v>
      </c>
      <c r="T142" s="172">
        <v>0</v>
      </c>
      <c r="U142" s="218"/>
      <c r="V142" s="219"/>
      <c r="AH142" s="131"/>
    </row>
    <row r="143" spans="1:34" s="1" customFormat="1">
      <c r="A143" s="236"/>
      <c r="B143" s="229"/>
      <c r="C143" s="239"/>
      <c r="D143" s="236"/>
      <c r="E143" s="273"/>
      <c r="F143" s="239"/>
      <c r="G143" s="236"/>
      <c r="H143" s="172">
        <v>3571</v>
      </c>
      <c r="I143" s="168">
        <v>43281</v>
      </c>
      <c r="J143" s="172">
        <v>107.24</v>
      </c>
      <c r="K143" s="172">
        <v>107.24</v>
      </c>
      <c r="L143" s="172"/>
      <c r="M143" s="172">
        <v>107.24</v>
      </c>
      <c r="N143" s="172"/>
      <c r="O143" s="172"/>
      <c r="P143" s="172"/>
      <c r="Q143" s="172"/>
      <c r="R143" s="172"/>
      <c r="S143" s="171">
        <f t="shared" si="22"/>
        <v>107.24</v>
      </c>
      <c r="T143" s="172">
        <v>0</v>
      </c>
      <c r="U143" s="218">
        <v>82.01</v>
      </c>
      <c r="V143" s="219" t="s">
        <v>104</v>
      </c>
      <c r="AH143" s="131"/>
    </row>
    <row r="144" spans="1:34" s="1" customFormat="1">
      <c r="A144" s="236"/>
      <c r="B144" s="229"/>
      <c r="C144" s="239"/>
      <c r="D144" s="236"/>
      <c r="E144" s="273"/>
      <c r="F144" s="239"/>
      <c r="G144" s="236"/>
      <c r="H144" s="172">
        <v>3570</v>
      </c>
      <c r="I144" s="168">
        <v>43281</v>
      </c>
      <c r="J144" s="172">
        <v>107.24</v>
      </c>
      <c r="K144" s="172">
        <v>107.24</v>
      </c>
      <c r="L144" s="172"/>
      <c r="M144" s="172">
        <v>107.24</v>
      </c>
      <c r="N144" s="172"/>
      <c r="O144" s="172"/>
      <c r="P144" s="172"/>
      <c r="Q144" s="172"/>
      <c r="R144" s="172"/>
      <c r="S144" s="171">
        <f t="shared" si="22"/>
        <v>107.24</v>
      </c>
      <c r="T144" s="172">
        <v>0</v>
      </c>
      <c r="U144" s="218"/>
      <c r="V144" s="219"/>
      <c r="AH144" s="131"/>
    </row>
    <row r="145" spans="1:34" s="1" customFormat="1">
      <c r="A145" s="236"/>
      <c r="B145" s="229"/>
      <c r="C145" s="239"/>
      <c r="D145" s="236"/>
      <c r="E145" s="273"/>
      <c r="F145" s="239"/>
      <c r="G145" s="236"/>
      <c r="H145" s="172">
        <v>3569</v>
      </c>
      <c r="I145" s="168">
        <v>43281</v>
      </c>
      <c r="J145" s="172">
        <v>107.24</v>
      </c>
      <c r="K145" s="172">
        <v>107.24</v>
      </c>
      <c r="L145" s="172"/>
      <c r="M145" s="172">
        <v>107.24</v>
      </c>
      <c r="N145" s="172"/>
      <c r="O145" s="172"/>
      <c r="P145" s="172"/>
      <c r="Q145" s="172"/>
      <c r="R145" s="172"/>
      <c r="S145" s="171">
        <f t="shared" si="22"/>
        <v>107.24</v>
      </c>
      <c r="T145" s="172">
        <v>0</v>
      </c>
      <c r="U145" s="218"/>
      <c r="V145" s="219"/>
      <c r="AH145" s="131"/>
    </row>
    <row r="146" spans="1:34" s="1" customFormat="1">
      <c r="A146" s="236"/>
      <c r="B146" s="229"/>
      <c r="C146" s="239"/>
      <c r="D146" s="236"/>
      <c r="E146" s="273"/>
      <c r="F146" s="239"/>
      <c r="G146" s="236"/>
      <c r="H146" s="172">
        <v>3568</v>
      </c>
      <c r="I146" s="168">
        <v>43281</v>
      </c>
      <c r="J146" s="172">
        <v>107.24</v>
      </c>
      <c r="K146" s="172">
        <v>107.24</v>
      </c>
      <c r="L146" s="172"/>
      <c r="M146" s="172">
        <v>107.24</v>
      </c>
      <c r="N146" s="172"/>
      <c r="O146" s="172"/>
      <c r="P146" s="172"/>
      <c r="Q146" s="172"/>
      <c r="R146" s="172"/>
      <c r="S146" s="171">
        <f t="shared" si="22"/>
        <v>107.24</v>
      </c>
      <c r="T146" s="172">
        <v>0</v>
      </c>
      <c r="U146" s="218"/>
      <c r="V146" s="219"/>
      <c r="AH146" s="131"/>
    </row>
    <row r="147" spans="1:34" s="1" customFormat="1">
      <c r="A147" s="236"/>
      <c r="B147" s="229"/>
      <c r="C147" s="239"/>
      <c r="D147" s="236"/>
      <c r="E147" s="273"/>
      <c r="F147" s="239"/>
      <c r="G147" s="236"/>
      <c r="H147" s="172">
        <v>3577</v>
      </c>
      <c r="I147" s="168">
        <v>43281</v>
      </c>
      <c r="J147" s="189">
        <v>75.7</v>
      </c>
      <c r="K147" s="189">
        <v>75.7</v>
      </c>
      <c r="L147" s="172"/>
      <c r="M147" s="189">
        <v>75.7</v>
      </c>
      <c r="N147" s="172"/>
      <c r="O147" s="172"/>
      <c r="P147" s="172"/>
      <c r="Q147" s="172"/>
      <c r="R147" s="172"/>
      <c r="S147" s="171">
        <f t="shared" si="22"/>
        <v>75.7</v>
      </c>
      <c r="T147" s="172">
        <v>0</v>
      </c>
      <c r="U147" s="218"/>
      <c r="V147" s="219"/>
      <c r="AH147" s="131"/>
    </row>
    <row r="148" spans="1:34" s="1" customFormat="1">
      <c r="A148" s="236"/>
      <c r="B148" s="229"/>
      <c r="C148" s="239"/>
      <c r="D148" s="236"/>
      <c r="E148" s="273"/>
      <c r="F148" s="239"/>
      <c r="G148" s="236"/>
      <c r="H148" s="172">
        <v>3574</v>
      </c>
      <c r="I148" s="168">
        <v>43281</v>
      </c>
      <c r="J148" s="172">
        <v>107.24</v>
      </c>
      <c r="K148" s="172">
        <v>107.24</v>
      </c>
      <c r="L148" s="172"/>
      <c r="M148" s="172">
        <v>107.24</v>
      </c>
      <c r="N148" s="172"/>
      <c r="O148" s="172"/>
      <c r="P148" s="172"/>
      <c r="Q148" s="172"/>
      <c r="R148" s="172"/>
      <c r="S148" s="171">
        <f t="shared" si="22"/>
        <v>107.24</v>
      </c>
      <c r="T148" s="172">
        <v>0</v>
      </c>
      <c r="U148" s="218"/>
      <c r="V148" s="219"/>
      <c r="AH148" s="131"/>
    </row>
    <row r="149" spans="1:34" s="1" customFormat="1">
      <c r="A149" s="236"/>
      <c r="B149" s="229"/>
      <c r="C149" s="239"/>
      <c r="D149" s="236"/>
      <c r="E149" s="273"/>
      <c r="F149" s="239"/>
      <c r="G149" s="236"/>
      <c r="H149" s="172">
        <v>3573</v>
      </c>
      <c r="I149" s="168">
        <v>43281</v>
      </c>
      <c r="J149" s="172">
        <v>100.93</v>
      </c>
      <c r="K149" s="172">
        <v>100.93</v>
      </c>
      <c r="L149" s="172"/>
      <c r="M149" s="172">
        <v>100.93</v>
      </c>
      <c r="N149" s="172"/>
      <c r="O149" s="172"/>
      <c r="P149" s="172"/>
      <c r="Q149" s="172"/>
      <c r="R149" s="172"/>
      <c r="S149" s="171">
        <f t="shared" si="22"/>
        <v>100.93</v>
      </c>
      <c r="T149" s="172">
        <v>0</v>
      </c>
      <c r="U149" s="218"/>
      <c r="V149" s="219"/>
      <c r="AH149" s="131"/>
    </row>
    <row r="150" spans="1:34" s="1" customFormat="1">
      <c r="A150" s="236"/>
      <c r="B150" s="229"/>
      <c r="C150" s="239"/>
      <c r="D150" s="236"/>
      <c r="E150" s="273"/>
      <c r="F150" s="239"/>
      <c r="G150" s="236"/>
      <c r="H150" s="172">
        <v>3589</v>
      </c>
      <c r="I150" s="168">
        <v>43281</v>
      </c>
      <c r="J150" s="172">
        <v>176.63</v>
      </c>
      <c r="K150" s="172">
        <v>176.63</v>
      </c>
      <c r="L150" s="172"/>
      <c r="M150" s="172">
        <v>176.63</v>
      </c>
      <c r="N150" s="172"/>
      <c r="O150" s="172"/>
      <c r="P150" s="172"/>
      <c r="Q150" s="172"/>
      <c r="R150" s="172"/>
      <c r="S150" s="171">
        <f t="shared" si="22"/>
        <v>176.63</v>
      </c>
      <c r="T150" s="172">
        <v>0</v>
      </c>
      <c r="U150" s="218"/>
      <c r="V150" s="219"/>
      <c r="AH150" s="131"/>
    </row>
    <row r="151" spans="1:34" s="1" customFormat="1">
      <c r="A151" s="236"/>
      <c r="B151" s="229"/>
      <c r="C151" s="239"/>
      <c r="D151" s="236"/>
      <c r="E151" s="273"/>
      <c r="F151" s="239"/>
      <c r="G151" s="236"/>
      <c r="H151" s="172">
        <v>3588</v>
      </c>
      <c r="I151" s="168">
        <v>43281</v>
      </c>
      <c r="J151" s="172">
        <v>176.63</v>
      </c>
      <c r="K151" s="172">
        <v>176.63</v>
      </c>
      <c r="L151" s="172"/>
      <c r="M151" s="172">
        <v>176.63</v>
      </c>
      <c r="N151" s="172"/>
      <c r="O151" s="172"/>
      <c r="P151" s="172"/>
      <c r="Q151" s="172"/>
      <c r="R151" s="172"/>
      <c r="S151" s="171">
        <f t="shared" si="22"/>
        <v>176.63</v>
      </c>
      <c r="T151" s="172">
        <v>0</v>
      </c>
      <c r="U151" s="218"/>
      <c r="V151" s="219"/>
      <c r="AH151" s="131"/>
    </row>
    <row r="152" spans="1:34" s="1" customFormat="1">
      <c r="A152" s="236"/>
      <c r="B152" s="229"/>
      <c r="C152" s="239"/>
      <c r="D152" s="236"/>
      <c r="E152" s="273"/>
      <c r="F152" s="239"/>
      <c r="G152" s="236"/>
      <c r="H152" s="172">
        <v>3587</v>
      </c>
      <c r="I152" s="168">
        <v>43281</v>
      </c>
      <c r="J152" s="172">
        <v>170.32</v>
      </c>
      <c r="K152" s="172">
        <v>170.32</v>
      </c>
      <c r="L152" s="172"/>
      <c r="M152" s="172">
        <v>170.32</v>
      </c>
      <c r="N152" s="172"/>
      <c r="O152" s="172"/>
      <c r="P152" s="172"/>
      <c r="Q152" s="172"/>
      <c r="R152" s="172"/>
      <c r="S152" s="171">
        <f t="shared" si="22"/>
        <v>170.32</v>
      </c>
      <c r="T152" s="172">
        <v>0</v>
      </c>
      <c r="U152" s="218"/>
      <c r="V152" s="219"/>
      <c r="AH152" s="131"/>
    </row>
    <row r="153" spans="1:34" s="1" customFormat="1">
      <c r="A153" s="236"/>
      <c r="B153" s="229"/>
      <c r="C153" s="239"/>
      <c r="D153" s="236"/>
      <c r="E153" s="273"/>
      <c r="F153" s="239"/>
      <c r="G153" s="236"/>
      <c r="H153" s="172">
        <v>3586</v>
      </c>
      <c r="I153" s="168">
        <v>43281</v>
      </c>
      <c r="J153" s="172">
        <v>182.94</v>
      </c>
      <c r="K153" s="172">
        <v>182.94</v>
      </c>
      <c r="L153" s="172"/>
      <c r="M153" s="172">
        <v>182.94</v>
      </c>
      <c r="N153" s="172"/>
      <c r="O153" s="172"/>
      <c r="P153" s="172"/>
      <c r="Q153" s="172"/>
      <c r="R153" s="172"/>
      <c r="S153" s="172">
        <v>182.94</v>
      </c>
      <c r="T153" s="172">
        <v>0</v>
      </c>
      <c r="U153" s="218"/>
      <c r="V153" s="219"/>
      <c r="AH153" s="131"/>
    </row>
    <row r="154" spans="1:34" s="1" customFormat="1">
      <c r="A154" s="236"/>
      <c r="B154" s="229"/>
      <c r="C154" s="239"/>
      <c r="D154" s="236"/>
      <c r="E154" s="273"/>
      <c r="F154" s="239"/>
      <c r="G154" s="236"/>
      <c r="H154" s="172">
        <v>3585</v>
      </c>
      <c r="I154" s="168">
        <v>43281</v>
      </c>
      <c r="J154" s="172">
        <v>182.94</v>
      </c>
      <c r="K154" s="172">
        <v>182.94</v>
      </c>
      <c r="L154" s="172"/>
      <c r="M154" s="172">
        <v>182.94</v>
      </c>
      <c r="N154" s="172"/>
      <c r="O154" s="172"/>
      <c r="P154" s="172"/>
      <c r="Q154" s="172"/>
      <c r="R154" s="172"/>
      <c r="S154" s="171">
        <f>J153-O153-P153-T153</f>
        <v>182.94</v>
      </c>
      <c r="T154" s="172">
        <v>0</v>
      </c>
      <c r="U154" s="218"/>
      <c r="V154" s="219"/>
      <c r="AH154" s="131"/>
    </row>
    <row r="155" spans="1:34" s="1" customFormat="1">
      <c r="A155" s="236"/>
      <c r="B155" s="229"/>
      <c r="C155" s="239"/>
      <c r="D155" s="236"/>
      <c r="E155" s="273"/>
      <c r="F155" s="239"/>
      <c r="G155" s="236"/>
      <c r="H155" s="172">
        <v>3584</v>
      </c>
      <c r="I155" s="168">
        <v>43281</v>
      </c>
      <c r="J155" s="172">
        <v>170.32</v>
      </c>
      <c r="K155" s="172">
        <v>170.32</v>
      </c>
      <c r="L155" s="172"/>
      <c r="M155" s="172">
        <v>170.32</v>
      </c>
      <c r="N155" s="172"/>
      <c r="O155" s="172"/>
      <c r="P155" s="172"/>
      <c r="Q155" s="172"/>
      <c r="R155" s="172"/>
      <c r="S155" s="171">
        <f t="shared" ref="S155:S156" si="23">J155-O155-P155-T155</f>
        <v>170.32</v>
      </c>
      <c r="T155" s="172">
        <v>0</v>
      </c>
      <c r="U155" s="218"/>
      <c r="V155" s="219"/>
      <c r="AH155" s="131"/>
    </row>
    <row r="156" spans="1:34" s="1" customFormat="1">
      <c r="A156" s="236"/>
      <c r="B156" s="229"/>
      <c r="C156" s="239"/>
      <c r="D156" s="236"/>
      <c r="E156" s="273"/>
      <c r="F156" s="239"/>
      <c r="G156" s="236"/>
      <c r="H156" s="172">
        <v>4036</v>
      </c>
      <c r="I156" s="168">
        <v>43281</v>
      </c>
      <c r="J156" s="172">
        <v>946.25</v>
      </c>
      <c r="K156" s="190">
        <v>700.23</v>
      </c>
      <c r="L156" s="172"/>
      <c r="M156" s="190">
        <v>700.23</v>
      </c>
      <c r="N156" s="172"/>
      <c r="O156" s="172"/>
      <c r="P156" s="172">
        <v>246.02</v>
      </c>
      <c r="Q156" s="172"/>
      <c r="R156" s="172"/>
      <c r="S156" s="171">
        <f t="shared" si="23"/>
        <v>700.23</v>
      </c>
      <c r="T156" s="172">
        <v>0</v>
      </c>
      <c r="U156" s="218"/>
      <c r="V156" s="219"/>
      <c r="AH156" s="172">
        <v>246.02</v>
      </c>
    </row>
    <row r="157" spans="1:34" s="1" customFormat="1">
      <c r="A157" s="236"/>
      <c r="B157" s="229"/>
      <c r="C157" s="239"/>
      <c r="D157" s="236"/>
      <c r="E157" s="273"/>
      <c r="F157" s="239"/>
      <c r="G157" s="236"/>
      <c r="H157" s="188">
        <v>2252</v>
      </c>
      <c r="I157" s="168">
        <v>43220</v>
      </c>
      <c r="J157" s="169"/>
      <c r="K157" s="169"/>
      <c r="L157" s="169"/>
      <c r="M157" s="169"/>
      <c r="N157" s="169"/>
      <c r="O157" s="169"/>
      <c r="P157" s="169"/>
      <c r="Q157" s="139"/>
      <c r="R157" s="139"/>
      <c r="S157" s="171"/>
      <c r="T157" s="169"/>
      <c r="U157" s="220"/>
      <c r="V157" s="219"/>
      <c r="AH157" s="131">
        <v>31.54</v>
      </c>
    </row>
    <row r="158" spans="1:34" s="1" customFormat="1">
      <c r="A158" s="236"/>
      <c r="B158" s="229"/>
      <c r="C158" s="239"/>
      <c r="D158" s="236"/>
      <c r="E158" s="273"/>
      <c r="F158" s="239"/>
      <c r="G158" s="236"/>
      <c r="H158" s="188">
        <v>2586</v>
      </c>
      <c r="I158" s="168">
        <v>43251</v>
      </c>
      <c r="J158" s="169"/>
      <c r="K158" s="169"/>
      <c r="L158" s="169"/>
      <c r="M158" s="169"/>
      <c r="N158" s="169"/>
      <c r="O158" s="169"/>
      <c r="P158" s="169"/>
      <c r="Q158" s="139"/>
      <c r="R158" s="139"/>
      <c r="S158" s="171"/>
      <c r="T158" s="172"/>
      <c r="U158" s="218"/>
      <c r="V158" s="219"/>
      <c r="AH158" s="131">
        <v>100.93</v>
      </c>
    </row>
    <row r="159" spans="1:34" s="1" customFormat="1">
      <c r="A159" s="236"/>
      <c r="B159" s="229"/>
      <c r="C159" s="239"/>
      <c r="D159" s="236"/>
      <c r="E159" s="273"/>
      <c r="F159" s="239"/>
      <c r="G159" s="236"/>
      <c r="H159" s="188">
        <v>2839</v>
      </c>
      <c r="I159" s="168">
        <v>43251</v>
      </c>
      <c r="J159" s="169"/>
      <c r="K159" s="169"/>
      <c r="L159" s="169"/>
      <c r="M159" s="169"/>
      <c r="N159" s="169"/>
      <c r="O159" s="169"/>
      <c r="Q159" s="139"/>
      <c r="R159" s="139"/>
      <c r="S159" s="171"/>
      <c r="T159" s="172"/>
      <c r="U159" s="218"/>
      <c r="V159" s="219"/>
      <c r="AH159" s="131">
        <v>132.47</v>
      </c>
    </row>
    <row r="160" spans="1:34" s="1" customFormat="1">
      <c r="A160" s="236"/>
      <c r="B160" s="229"/>
      <c r="C160" s="239"/>
      <c r="D160" s="236"/>
      <c r="E160" s="273"/>
      <c r="F160" s="239"/>
      <c r="G160" s="236"/>
      <c r="H160" s="188" t="s">
        <v>194</v>
      </c>
      <c r="I160" s="168"/>
      <c r="J160" s="169"/>
      <c r="K160" s="169"/>
      <c r="L160" s="169"/>
      <c r="M160" s="169"/>
      <c r="N160" s="169"/>
      <c r="O160" s="169">
        <v>2151.39</v>
      </c>
      <c r="Q160" s="139"/>
      <c r="R160" s="139"/>
      <c r="S160" s="171"/>
      <c r="T160" s="172"/>
      <c r="U160" s="218"/>
      <c r="V160" s="219"/>
      <c r="AH160" s="131"/>
    </row>
    <row r="161" spans="1:34" s="1" customFormat="1">
      <c r="A161" s="26"/>
      <c r="B161" s="23" t="s">
        <v>9</v>
      </c>
      <c r="C161" s="62"/>
      <c r="D161" s="21"/>
      <c r="E161" s="26"/>
      <c r="F161" s="65"/>
      <c r="G161" s="26"/>
      <c r="H161" s="178"/>
      <c r="I161" s="179"/>
      <c r="J161" s="133">
        <f t="shared" ref="J161:R161" si="24">SUM(J138:J160)</f>
        <v>3078.4300000000003</v>
      </c>
      <c r="K161" s="133">
        <f t="shared" si="24"/>
        <v>2832.4100000000003</v>
      </c>
      <c r="L161" s="133">
        <f t="shared" si="24"/>
        <v>0</v>
      </c>
      <c r="M161" s="133">
        <f t="shared" si="24"/>
        <v>2832.4100000000003</v>
      </c>
      <c r="N161" s="133">
        <f t="shared" si="24"/>
        <v>0</v>
      </c>
      <c r="O161" s="133">
        <f t="shared" si="24"/>
        <v>2151.39</v>
      </c>
      <c r="P161" s="133">
        <f t="shared" si="24"/>
        <v>246.02</v>
      </c>
      <c r="Q161" s="133">
        <f t="shared" si="24"/>
        <v>0</v>
      </c>
      <c r="R161" s="133">
        <f t="shared" si="24"/>
        <v>0</v>
      </c>
      <c r="S161" s="133">
        <v>681.02</v>
      </c>
      <c r="T161" s="133">
        <f t="shared" ref="T161:AH161" si="25">SUM(T138:T160)</f>
        <v>0</v>
      </c>
      <c r="U161" s="133">
        <f t="shared" si="25"/>
        <v>82.01</v>
      </c>
      <c r="V161" s="133">
        <f t="shared" si="25"/>
        <v>0</v>
      </c>
      <c r="W161" s="133">
        <f t="shared" si="25"/>
        <v>0</v>
      </c>
      <c r="X161" s="133">
        <f t="shared" si="25"/>
        <v>0</v>
      </c>
      <c r="Y161" s="133">
        <f t="shared" si="25"/>
        <v>0</v>
      </c>
      <c r="Z161" s="133">
        <f t="shared" si="25"/>
        <v>0</v>
      </c>
      <c r="AA161" s="133">
        <f t="shared" si="25"/>
        <v>0</v>
      </c>
      <c r="AB161" s="133">
        <f t="shared" si="25"/>
        <v>0</v>
      </c>
      <c r="AC161" s="133">
        <f t="shared" si="25"/>
        <v>0</v>
      </c>
      <c r="AD161" s="133">
        <f t="shared" si="25"/>
        <v>0</v>
      </c>
      <c r="AE161" s="133">
        <f t="shared" si="25"/>
        <v>0</v>
      </c>
      <c r="AF161" s="133">
        <f t="shared" si="25"/>
        <v>0</v>
      </c>
      <c r="AG161" s="133">
        <f t="shared" si="25"/>
        <v>0</v>
      </c>
      <c r="AH161" s="133">
        <f t="shared" si="25"/>
        <v>510.96000000000004</v>
      </c>
    </row>
    <row r="162" spans="1:34" s="1" customFormat="1" ht="15" customHeight="1">
      <c r="A162" s="230">
        <v>13</v>
      </c>
      <c r="B162" s="270" t="s">
        <v>86</v>
      </c>
      <c r="C162" s="226" t="s">
        <v>11</v>
      </c>
      <c r="D162" s="230">
        <v>19</v>
      </c>
      <c r="E162" s="256" t="s">
        <v>12</v>
      </c>
      <c r="F162" s="234" t="s">
        <v>11</v>
      </c>
      <c r="G162" s="232" t="s">
        <v>31</v>
      </c>
      <c r="H162" s="191" t="s">
        <v>177</v>
      </c>
      <c r="I162" s="168">
        <v>43281</v>
      </c>
      <c r="J162" s="171">
        <v>1288.73</v>
      </c>
      <c r="K162" s="171">
        <v>1288.73</v>
      </c>
      <c r="L162" s="171"/>
      <c r="M162" s="171">
        <v>1288.73</v>
      </c>
      <c r="N162" s="171"/>
      <c r="O162" s="171"/>
      <c r="P162" s="171"/>
      <c r="Q162" s="171"/>
      <c r="R162" s="171"/>
      <c r="S162" s="171">
        <f t="shared" ref="S162" si="26">J162-O162-P162-T162</f>
        <v>1288.73</v>
      </c>
      <c r="T162" s="171">
        <v>0</v>
      </c>
      <c r="U162" s="220">
        <v>1783.24</v>
      </c>
      <c r="V162" s="219" t="s">
        <v>122</v>
      </c>
      <c r="W162" s="219" t="s">
        <v>112</v>
      </c>
      <c r="AH162" s="131"/>
    </row>
    <row r="163" spans="1:34" s="1" customFormat="1">
      <c r="A163" s="225"/>
      <c r="B163" s="271"/>
      <c r="C163" s="227"/>
      <c r="D163" s="225"/>
      <c r="E163" s="257"/>
      <c r="F163" s="235"/>
      <c r="G163" s="233"/>
      <c r="H163" s="191"/>
      <c r="I163" s="168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AH163" s="131"/>
    </row>
    <row r="164" spans="1:34" s="1" customFormat="1">
      <c r="A164" s="225"/>
      <c r="B164" s="271"/>
      <c r="C164" s="227"/>
      <c r="D164" s="225"/>
      <c r="E164" s="257"/>
      <c r="F164" s="235"/>
      <c r="G164" s="233"/>
      <c r="H164" s="176"/>
      <c r="I164" s="168"/>
      <c r="J164" s="181"/>
      <c r="K164" s="181"/>
      <c r="L164" s="181"/>
      <c r="M164" s="181"/>
      <c r="N164" s="181"/>
      <c r="O164" s="181"/>
      <c r="P164" s="181"/>
      <c r="Q164" s="181"/>
      <c r="R164" s="181"/>
      <c r="S164" s="171"/>
      <c r="T164" s="192"/>
      <c r="AH164" s="131"/>
    </row>
    <row r="165" spans="1:34" s="1" customFormat="1">
      <c r="A165" s="143"/>
      <c r="B165" s="23" t="s">
        <v>9</v>
      </c>
      <c r="C165" s="152"/>
      <c r="D165" s="143"/>
      <c r="E165" s="153"/>
      <c r="F165" s="145"/>
      <c r="G165" s="72"/>
      <c r="H165" s="176"/>
      <c r="I165" s="193"/>
      <c r="J165" s="133">
        <f>SUM(J162:J164)</f>
        <v>1288.73</v>
      </c>
      <c r="K165" s="133">
        <f t="shared" ref="K165:T165" si="27">SUM(K162:K164)</f>
        <v>1288.73</v>
      </c>
      <c r="L165" s="133">
        <f t="shared" si="27"/>
        <v>0</v>
      </c>
      <c r="M165" s="133">
        <f t="shared" si="27"/>
        <v>1288.73</v>
      </c>
      <c r="N165" s="133">
        <f t="shared" si="27"/>
        <v>0</v>
      </c>
      <c r="O165" s="133">
        <f t="shared" si="27"/>
        <v>0</v>
      </c>
      <c r="P165" s="133">
        <f t="shared" si="27"/>
        <v>0</v>
      </c>
      <c r="Q165" s="133">
        <f t="shared" si="27"/>
        <v>0</v>
      </c>
      <c r="R165" s="133">
        <f t="shared" si="27"/>
        <v>0</v>
      </c>
      <c r="S165" s="133">
        <f t="shared" si="27"/>
        <v>1288.73</v>
      </c>
      <c r="T165" s="133">
        <f t="shared" si="27"/>
        <v>0</v>
      </c>
      <c r="AH165" s="131"/>
    </row>
    <row r="166" spans="1:34" s="1" customFormat="1" ht="16.5" customHeight="1">
      <c r="A166" s="143"/>
      <c r="B166" s="25" t="s">
        <v>30</v>
      </c>
      <c r="C166" s="141"/>
      <c r="D166" s="143"/>
      <c r="E166" s="73" t="s">
        <v>18</v>
      </c>
      <c r="F166" s="147"/>
      <c r="G166" s="74" t="s">
        <v>29</v>
      </c>
      <c r="H166" s="139">
        <v>21</v>
      </c>
      <c r="I166" s="168">
        <v>43281</v>
      </c>
      <c r="J166" s="171">
        <v>2402.84</v>
      </c>
      <c r="K166" s="171">
        <v>2402.84</v>
      </c>
      <c r="L166" s="171"/>
      <c r="M166" s="171">
        <v>2402.84</v>
      </c>
      <c r="N166" s="139"/>
      <c r="O166" s="139"/>
      <c r="P166" s="139"/>
      <c r="Q166" s="139"/>
      <c r="R166" s="139"/>
      <c r="S166" s="171">
        <f t="shared" ref="S166" si="28">J166-O166-P166-T166</f>
        <v>2402.84</v>
      </c>
      <c r="T166" s="171">
        <v>0</v>
      </c>
      <c r="U166" s="220">
        <v>3459.09</v>
      </c>
      <c r="V166" s="219" t="s">
        <v>121</v>
      </c>
      <c r="W166" s="219" t="s">
        <v>112</v>
      </c>
      <c r="AH166" s="131"/>
    </row>
    <row r="167" spans="1:34" s="1" customFormat="1">
      <c r="A167" s="140">
        <v>14</v>
      </c>
      <c r="B167" s="24" t="s">
        <v>28</v>
      </c>
      <c r="C167" s="142" t="s">
        <v>27</v>
      </c>
      <c r="D167" s="140">
        <v>935</v>
      </c>
      <c r="E167" s="146"/>
      <c r="F167" s="148" t="s">
        <v>26</v>
      </c>
      <c r="G167" s="75" t="s">
        <v>25</v>
      </c>
      <c r="H167" s="139">
        <v>22</v>
      </c>
      <c r="I167" s="168">
        <v>43312</v>
      </c>
      <c r="J167" s="171">
        <v>2402.84</v>
      </c>
      <c r="K167" s="171">
        <v>2402.84</v>
      </c>
      <c r="L167" s="171">
        <v>2402.84</v>
      </c>
      <c r="M167" s="171"/>
      <c r="N167" s="139"/>
      <c r="O167" s="139"/>
      <c r="P167" s="139"/>
      <c r="Q167" s="139"/>
      <c r="R167" s="139"/>
      <c r="S167" s="171">
        <v>1418.75</v>
      </c>
      <c r="T167" s="171">
        <v>984.09</v>
      </c>
      <c r="AH167" s="131"/>
    </row>
    <row r="168" spans="1:34" s="1" customFormat="1">
      <c r="A168" s="140"/>
      <c r="B168" s="24" t="s">
        <v>24</v>
      </c>
      <c r="C168" s="142"/>
      <c r="D168" s="140"/>
      <c r="E168" s="146"/>
      <c r="F168" s="148"/>
      <c r="G168" s="75" t="s">
        <v>22</v>
      </c>
      <c r="H168" s="176"/>
      <c r="I168" s="177"/>
      <c r="J168" s="46"/>
      <c r="K168" s="46"/>
      <c r="L168" s="46"/>
      <c r="M168" s="46"/>
      <c r="N168" s="46"/>
      <c r="O168" s="46"/>
      <c r="P168" s="46"/>
      <c r="Q168" s="46"/>
      <c r="R168" s="46"/>
      <c r="S168" s="171"/>
      <c r="T168" s="46"/>
      <c r="AH168" s="131"/>
    </row>
    <row r="169" spans="1:34" s="1" customFormat="1">
      <c r="A169" s="149"/>
      <c r="B169" s="2"/>
      <c r="C169" s="76"/>
      <c r="D169" s="149"/>
      <c r="E169" s="146"/>
      <c r="F169" s="77"/>
      <c r="G169" s="78" t="s">
        <v>23</v>
      </c>
      <c r="H169" s="176"/>
      <c r="I169" s="193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33"/>
      <c r="AH169" s="131"/>
    </row>
    <row r="170" spans="1:34" s="1" customFormat="1">
      <c r="A170" s="21"/>
      <c r="B170" s="23" t="s">
        <v>9</v>
      </c>
      <c r="C170" s="142"/>
      <c r="D170" s="140"/>
      <c r="E170" s="64"/>
      <c r="F170" s="148"/>
      <c r="G170" s="79"/>
      <c r="H170" s="176"/>
      <c r="I170" s="193"/>
      <c r="J170" s="133">
        <f>SUM(J166:J169)</f>
        <v>4805.68</v>
      </c>
      <c r="K170" s="133">
        <f>SUM(K166:K169)</f>
        <v>4805.68</v>
      </c>
      <c r="L170" s="133">
        <f>SUM(L166:L169)</f>
        <v>2402.84</v>
      </c>
      <c r="M170" s="133">
        <f>SUM(M166:M169)</f>
        <v>2402.84</v>
      </c>
      <c r="N170" s="133"/>
      <c r="O170" s="133">
        <f>SUM(O166:O169)</f>
        <v>0</v>
      </c>
      <c r="P170" s="133">
        <f>SUM(P166:P169)</f>
        <v>0</v>
      </c>
      <c r="Q170" s="133"/>
      <c r="R170" s="133">
        <f>SUM(R166:R169)</f>
        <v>0</v>
      </c>
      <c r="S170" s="133">
        <f>SUM(S166:S169)</f>
        <v>3821.59</v>
      </c>
      <c r="T170" s="133">
        <f>SUM(T166:T169)</f>
        <v>984.09</v>
      </c>
      <c r="AH170" s="131"/>
    </row>
    <row r="171" spans="1:34" s="1" customFormat="1" ht="15.75" customHeight="1">
      <c r="A171" s="140"/>
      <c r="B171" s="163" t="s">
        <v>76</v>
      </c>
      <c r="C171" s="84"/>
      <c r="D171" s="140"/>
      <c r="E171" s="146"/>
      <c r="F171" s="148"/>
      <c r="G171" s="79"/>
      <c r="H171" s="176">
        <v>2016687</v>
      </c>
      <c r="I171" s="168">
        <v>43301</v>
      </c>
      <c r="J171" s="182">
        <v>60.16</v>
      </c>
      <c r="K171" s="182">
        <v>60.16</v>
      </c>
      <c r="L171" s="182">
        <v>60.16</v>
      </c>
      <c r="M171" s="182"/>
      <c r="N171" s="133"/>
      <c r="O171" s="133"/>
      <c r="P171" s="133"/>
      <c r="Q171" s="133"/>
      <c r="R171" s="133"/>
      <c r="S171" s="171">
        <f t="shared" ref="S171:S174" si="29">J171-O171-P171-T171</f>
        <v>60.16</v>
      </c>
      <c r="T171" s="182">
        <v>0</v>
      </c>
      <c r="AD171" s="220">
        <v>108.06</v>
      </c>
      <c r="AE171" s="219" t="s">
        <v>155</v>
      </c>
      <c r="AF171" s="219" t="s">
        <v>153</v>
      </c>
      <c r="AH171" s="131"/>
    </row>
    <row r="172" spans="1:34" s="1" customFormat="1" ht="15.75" customHeight="1">
      <c r="A172" s="140">
        <v>15</v>
      </c>
      <c r="B172" s="163" t="s">
        <v>85</v>
      </c>
      <c r="C172" s="84"/>
      <c r="D172" s="140"/>
      <c r="E172" s="146"/>
      <c r="F172" s="148"/>
      <c r="G172" s="79"/>
      <c r="H172" s="176">
        <v>2016666</v>
      </c>
      <c r="I172" s="168">
        <v>43293</v>
      </c>
      <c r="J172" s="182">
        <v>108</v>
      </c>
      <c r="K172" s="182">
        <v>108</v>
      </c>
      <c r="L172" s="182">
        <v>108</v>
      </c>
      <c r="M172" s="182"/>
      <c r="N172" s="133"/>
      <c r="O172" s="133"/>
      <c r="P172" s="182"/>
      <c r="Q172" s="133"/>
      <c r="R172" s="133"/>
      <c r="S172" s="171">
        <f t="shared" si="29"/>
        <v>108</v>
      </c>
      <c r="T172" s="182">
        <v>0</v>
      </c>
      <c r="AD172" s="220">
        <v>1100</v>
      </c>
      <c r="AE172" s="219" t="s">
        <v>154</v>
      </c>
      <c r="AF172" s="219" t="s">
        <v>153</v>
      </c>
      <c r="AH172" s="131"/>
    </row>
    <row r="173" spans="1:34" s="1" customFormat="1" ht="15.75" customHeight="1">
      <c r="A173" s="205"/>
      <c r="B173" s="206"/>
      <c r="C173" s="84"/>
      <c r="D173" s="205"/>
      <c r="E173" s="203"/>
      <c r="F173" s="204"/>
      <c r="G173" s="79"/>
      <c r="H173" s="176">
        <v>2016689</v>
      </c>
      <c r="I173" s="168">
        <v>43301</v>
      </c>
      <c r="J173" s="182">
        <v>42.33</v>
      </c>
      <c r="K173" s="182">
        <v>42.33</v>
      </c>
      <c r="L173" s="182">
        <v>42.33</v>
      </c>
      <c r="M173" s="182"/>
      <c r="N173" s="133"/>
      <c r="O173" s="133"/>
      <c r="P173" s="182"/>
      <c r="Q173" s="133"/>
      <c r="R173" s="133"/>
      <c r="S173" s="171">
        <f t="shared" si="29"/>
        <v>42.33</v>
      </c>
      <c r="T173" s="182">
        <v>0</v>
      </c>
      <c r="AD173" s="220"/>
      <c r="AE173" s="219"/>
      <c r="AF173" s="219"/>
      <c r="AH173" s="131"/>
    </row>
    <row r="174" spans="1:34" s="1" customFormat="1" ht="15.75" customHeight="1">
      <c r="A174" s="205"/>
      <c r="B174" s="206"/>
      <c r="C174" s="84"/>
      <c r="D174" s="205"/>
      <c r="E174" s="203"/>
      <c r="F174" s="204"/>
      <c r="G174" s="79"/>
      <c r="H174" s="223" t="s">
        <v>191</v>
      </c>
      <c r="I174" s="168">
        <v>43293</v>
      </c>
      <c r="J174" s="182">
        <v>886.33</v>
      </c>
      <c r="K174" s="182">
        <v>886.33</v>
      </c>
      <c r="L174" s="182">
        <v>886.33</v>
      </c>
      <c r="M174" s="182"/>
      <c r="N174" s="133"/>
      <c r="O174" s="133"/>
      <c r="P174" s="182"/>
      <c r="Q174" s="133"/>
      <c r="R174" s="133"/>
      <c r="S174" s="171">
        <f t="shared" si="29"/>
        <v>886.33</v>
      </c>
      <c r="T174" s="182">
        <v>0</v>
      </c>
      <c r="AD174" s="220"/>
      <c r="AE174" s="219"/>
      <c r="AF174" s="219"/>
      <c r="AH174" s="131"/>
    </row>
    <row r="175" spans="1:34" s="1" customFormat="1" ht="15.75" customHeight="1">
      <c r="A175" s="205"/>
      <c r="B175" s="206"/>
      <c r="C175" s="84"/>
      <c r="D175" s="205"/>
      <c r="E175" s="203"/>
      <c r="F175" s="204"/>
      <c r="G175" s="79"/>
      <c r="H175" s="176">
        <v>2016690</v>
      </c>
      <c r="I175" s="168">
        <v>43301</v>
      </c>
      <c r="J175" s="182">
        <v>42.33</v>
      </c>
      <c r="K175" s="182">
        <v>42.33</v>
      </c>
      <c r="L175" s="182">
        <v>42.33</v>
      </c>
      <c r="M175" s="182"/>
      <c r="N175" s="133"/>
      <c r="O175" s="133"/>
      <c r="P175" s="182"/>
      <c r="Q175" s="133"/>
      <c r="R175" s="133"/>
      <c r="S175" s="171">
        <f t="shared" ref="S175" si="30">J175-O175-P175-T175</f>
        <v>42.33</v>
      </c>
      <c r="T175" s="182">
        <v>0</v>
      </c>
      <c r="AD175" s="220"/>
      <c r="AE175" s="219"/>
      <c r="AF175" s="219"/>
      <c r="AH175" s="131"/>
    </row>
    <row r="176" spans="1:34" s="1" customFormat="1">
      <c r="A176" s="149"/>
      <c r="B176" s="50"/>
      <c r="C176" s="85"/>
      <c r="D176" s="149"/>
      <c r="E176" s="58"/>
      <c r="F176" s="77"/>
      <c r="G176" s="86" t="s">
        <v>21</v>
      </c>
      <c r="H176" s="176">
        <v>2016493</v>
      </c>
      <c r="I176" s="168">
        <v>43229</v>
      </c>
      <c r="J176" s="182"/>
      <c r="K176" s="182"/>
      <c r="L176" s="133"/>
      <c r="M176" s="182"/>
      <c r="N176" s="133"/>
      <c r="O176" s="133"/>
      <c r="P176" s="133"/>
      <c r="Q176" s="133"/>
      <c r="R176" s="133"/>
      <c r="S176" s="171"/>
      <c r="T176" s="182"/>
      <c r="AD176" s="220">
        <v>990</v>
      </c>
      <c r="AE176" s="219" t="s">
        <v>152</v>
      </c>
      <c r="AF176" s="219" t="s">
        <v>151</v>
      </c>
      <c r="AH176" s="131">
        <v>49.09</v>
      </c>
    </row>
    <row r="177" spans="1:34" s="1" customFormat="1">
      <c r="A177" s="149"/>
      <c r="B177" s="162" t="s">
        <v>9</v>
      </c>
      <c r="C177" s="76"/>
      <c r="D177" s="149"/>
      <c r="E177" s="87"/>
      <c r="F177" s="77"/>
      <c r="G177" s="88"/>
      <c r="H177" s="173"/>
      <c r="I177" s="193"/>
      <c r="J177" s="133">
        <f>SUM(J171:J176)</f>
        <v>1139.1500000000001</v>
      </c>
      <c r="K177" s="133">
        <f>SUM(K171:K176)</f>
        <v>1139.1500000000001</v>
      </c>
      <c r="L177" s="133">
        <f>SUM(L171:L176)</f>
        <v>1139.1500000000001</v>
      </c>
      <c r="M177" s="133">
        <f>SUM(M171:M176)</f>
        <v>0</v>
      </c>
      <c r="N177" s="133"/>
      <c r="O177" s="133">
        <f>SUM(O171:O176)</f>
        <v>0</v>
      </c>
      <c r="P177" s="133">
        <f>SUM(P171:P176)</f>
        <v>0</v>
      </c>
      <c r="Q177" s="133"/>
      <c r="R177" s="133">
        <f>SUM(R171:R176)</f>
        <v>0</v>
      </c>
      <c r="S177" s="133">
        <f>SUM(S171:S176)</f>
        <v>1139.1500000000001</v>
      </c>
      <c r="T177" s="133">
        <f>SUM(T171:T176)</f>
        <v>0</v>
      </c>
      <c r="AH177" s="131">
        <v>49.09</v>
      </c>
    </row>
    <row r="178" spans="1:34" s="1" customFormat="1" ht="16.5" customHeight="1">
      <c r="A178" s="143"/>
      <c r="B178" s="162"/>
      <c r="C178" s="80"/>
      <c r="D178" s="143"/>
      <c r="E178" s="145" t="s">
        <v>18</v>
      </c>
      <c r="F178" s="147"/>
      <c r="G178" s="81" t="s">
        <v>20</v>
      </c>
      <c r="H178" s="173">
        <v>2611</v>
      </c>
      <c r="I178" s="168">
        <v>43277</v>
      </c>
      <c r="J178" s="171">
        <v>4940.04</v>
      </c>
      <c r="K178" s="171">
        <v>4940.04</v>
      </c>
      <c r="L178" s="171"/>
      <c r="M178" s="171">
        <v>4940.04</v>
      </c>
      <c r="N178" s="171"/>
      <c r="O178" s="171"/>
      <c r="P178" s="171"/>
      <c r="Q178" s="171"/>
      <c r="R178" s="171"/>
      <c r="S178" s="171">
        <f t="shared" ref="S178" si="31">J178-O178-P178-T178</f>
        <v>4940.04</v>
      </c>
      <c r="T178" s="171">
        <v>0</v>
      </c>
      <c r="U178" s="219" t="s">
        <v>105</v>
      </c>
      <c r="V178" s="219" t="s">
        <v>106</v>
      </c>
      <c r="AD178" s="220">
        <v>5954.94</v>
      </c>
      <c r="AE178" s="219" t="s">
        <v>145</v>
      </c>
      <c r="AF178" s="219" t="s">
        <v>144</v>
      </c>
      <c r="AH178" s="131"/>
    </row>
    <row r="179" spans="1:34" s="1" customFormat="1">
      <c r="A179" s="140">
        <v>16</v>
      </c>
      <c r="B179" s="163" t="s">
        <v>174</v>
      </c>
      <c r="C179" s="82" t="s">
        <v>11</v>
      </c>
      <c r="D179" s="83">
        <v>639</v>
      </c>
      <c r="E179" s="146"/>
      <c r="F179" s="82" t="s">
        <v>11</v>
      </c>
      <c r="G179" s="79" t="s">
        <v>19</v>
      </c>
      <c r="H179" s="173"/>
      <c r="I179" s="168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AH179" s="131"/>
    </row>
    <row r="180" spans="1:34" s="1" customFormat="1">
      <c r="A180" s="140"/>
      <c r="B180" s="163"/>
      <c r="C180" s="84"/>
      <c r="D180" s="140"/>
      <c r="E180" s="146"/>
      <c r="F180" s="148"/>
      <c r="G180" s="79" t="s">
        <v>17</v>
      </c>
      <c r="H180" s="178"/>
      <c r="I180" s="168"/>
      <c r="J180" s="182"/>
      <c r="K180" s="182"/>
      <c r="L180" s="182"/>
      <c r="M180" s="133"/>
      <c r="N180" s="133"/>
      <c r="O180" s="133"/>
      <c r="P180" s="133"/>
      <c r="Q180" s="133"/>
      <c r="R180" s="133"/>
      <c r="S180" s="171"/>
      <c r="T180" s="133"/>
      <c r="AH180" s="131"/>
    </row>
    <row r="181" spans="1:34" s="1" customFormat="1">
      <c r="A181" s="149"/>
      <c r="B181" s="23" t="s">
        <v>9</v>
      </c>
      <c r="C181" s="76"/>
      <c r="D181" s="149"/>
      <c r="E181" s="87"/>
      <c r="F181" s="77"/>
      <c r="G181" s="88"/>
      <c r="H181" s="173"/>
      <c r="I181" s="193"/>
      <c r="J181" s="133">
        <f>SUM(J178:J180)</f>
        <v>4940.04</v>
      </c>
      <c r="K181" s="133">
        <f>SUM(K178:K180)</f>
        <v>4940.04</v>
      </c>
      <c r="L181" s="133">
        <f>SUM(L178:L180)</f>
        <v>0</v>
      </c>
      <c r="M181" s="133">
        <f>SUM(M178:M180)</f>
        <v>4940.04</v>
      </c>
      <c r="N181" s="133"/>
      <c r="O181" s="133">
        <f>SUM(O178:O180)</f>
        <v>0</v>
      </c>
      <c r="P181" s="133">
        <f>SUM(P178:P180)</f>
        <v>0</v>
      </c>
      <c r="Q181" s="133"/>
      <c r="R181" s="133">
        <f>SUM(R178:R180)</f>
        <v>0</v>
      </c>
      <c r="S181" s="133">
        <f>SUM(S178:S180)</f>
        <v>4940.04</v>
      </c>
      <c r="T181" s="133">
        <f>SUM(T178:T180)</f>
        <v>0</v>
      </c>
      <c r="AH181" s="131"/>
    </row>
    <row r="182" spans="1:34" s="1" customFormat="1" hidden="1">
      <c r="A182" s="144"/>
      <c r="B182" s="162"/>
      <c r="C182" s="160"/>
      <c r="D182" s="144"/>
      <c r="E182" s="156"/>
      <c r="F182" s="89"/>
      <c r="G182" s="79"/>
      <c r="H182" s="173"/>
      <c r="I182" s="168"/>
      <c r="J182" s="182"/>
      <c r="K182" s="182"/>
      <c r="L182" s="182"/>
      <c r="M182" s="182"/>
      <c r="N182" s="133"/>
      <c r="O182" s="133"/>
      <c r="P182" s="133"/>
      <c r="Q182" s="133"/>
      <c r="R182" s="133"/>
      <c r="S182" s="171"/>
      <c r="T182" s="182"/>
      <c r="U182" s="220">
        <v>3974.08</v>
      </c>
      <c r="V182" s="219" t="s">
        <v>138</v>
      </c>
      <c r="W182" s="219" t="s">
        <v>99</v>
      </c>
      <c r="AH182" s="131"/>
    </row>
    <row r="183" spans="1:34" s="1" customFormat="1" ht="14.25" hidden="1" customHeight="1">
      <c r="A183" s="144"/>
      <c r="B183" s="163" t="s">
        <v>81</v>
      </c>
      <c r="C183" s="160"/>
      <c r="D183" s="144"/>
      <c r="E183" s="156"/>
      <c r="F183" s="89"/>
      <c r="G183" s="79"/>
      <c r="H183" s="173"/>
      <c r="I183" s="194"/>
      <c r="J183" s="182"/>
      <c r="K183" s="182"/>
      <c r="L183" s="182"/>
      <c r="M183" s="182"/>
      <c r="N183" s="133"/>
      <c r="O183" s="133"/>
      <c r="P183" s="133"/>
      <c r="Q183" s="133"/>
      <c r="R183" s="133"/>
      <c r="S183" s="171"/>
      <c r="T183" s="182"/>
      <c r="AH183" s="131"/>
    </row>
    <row r="184" spans="1:34" s="1" customFormat="1" hidden="1">
      <c r="A184" s="144">
        <v>16</v>
      </c>
      <c r="B184" s="163" t="s">
        <v>82</v>
      </c>
      <c r="C184" s="160"/>
      <c r="D184" s="144"/>
      <c r="E184" s="156"/>
      <c r="F184" s="89"/>
      <c r="G184" s="79"/>
      <c r="H184" s="173"/>
      <c r="I184" s="193"/>
      <c r="J184" s="133"/>
      <c r="K184" s="133"/>
      <c r="L184" s="133"/>
      <c r="M184" s="133"/>
      <c r="N184" s="133"/>
      <c r="O184" s="133"/>
      <c r="P184" s="133"/>
      <c r="Q184" s="133"/>
      <c r="R184" s="133"/>
      <c r="S184" s="171"/>
      <c r="T184" s="133"/>
      <c r="AH184" s="131"/>
    </row>
    <row r="185" spans="1:34" s="1" customFormat="1" hidden="1">
      <c r="A185" s="144"/>
      <c r="B185" s="163"/>
      <c r="C185" s="160"/>
      <c r="D185" s="144"/>
      <c r="E185" s="156"/>
      <c r="F185" s="89"/>
      <c r="G185" s="79"/>
      <c r="H185" s="173"/>
      <c r="I185" s="193"/>
      <c r="J185" s="133"/>
      <c r="K185" s="133"/>
      <c r="L185" s="133"/>
      <c r="M185" s="133"/>
      <c r="N185" s="133"/>
      <c r="O185" s="133"/>
      <c r="P185" s="133"/>
      <c r="Q185" s="133"/>
      <c r="R185" s="133"/>
      <c r="S185" s="171"/>
      <c r="T185" s="133"/>
      <c r="AH185" s="131"/>
    </row>
    <row r="186" spans="1:34" s="1" customFormat="1" hidden="1">
      <c r="A186" s="143"/>
      <c r="B186" s="23" t="s">
        <v>9</v>
      </c>
      <c r="C186" s="160"/>
      <c r="D186" s="144"/>
      <c r="E186" s="156"/>
      <c r="F186" s="89"/>
      <c r="G186" s="79"/>
      <c r="H186" s="173"/>
      <c r="I186" s="193"/>
      <c r="J186" s="133">
        <f>SUM(J182:J185)</f>
        <v>0</v>
      </c>
      <c r="K186" s="133">
        <f t="shared" ref="K186:T186" si="32">SUM(K182:K185)</f>
        <v>0</v>
      </c>
      <c r="L186" s="133">
        <f>SUM(L182:L185)</f>
        <v>0</v>
      </c>
      <c r="M186" s="133">
        <f>SUM(M182:M185)</f>
        <v>0</v>
      </c>
      <c r="N186" s="133"/>
      <c r="O186" s="133">
        <f t="shared" si="32"/>
        <v>0</v>
      </c>
      <c r="P186" s="133">
        <f t="shared" si="32"/>
        <v>0</v>
      </c>
      <c r="Q186" s="133"/>
      <c r="R186" s="133">
        <f t="shared" si="32"/>
        <v>0</v>
      </c>
      <c r="S186" s="133">
        <f t="shared" si="32"/>
        <v>0</v>
      </c>
      <c r="T186" s="133">
        <f t="shared" si="32"/>
        <v>0</v>
      </c>
      <c r="AH186" s="131"/>
    </row>
    <row r="187" spans="1:34" s="1" customFormat="1" hidden="1">
      <c r="A187" s="140"/>
      <c r="B187" s="113" t="s">
        <v>91</v>
      </c>
      <c r="C187" s="167"/>
      <c r="D187" s="144"/>
      <c r="E187" s="153"/>
      <c r="F187" s="90"/>
      <c r="G187" s="154" t="s">
        <v>15</v>
      </c>
      <c r="H187" s="173"/>
      <c r="I187" s="168"/>
      <c r="J187" s="171"/>
      <c r="K187" s="171"/>
      <c r="L187" s="171"/>
      <c r="M187" s="171"/>
      <c r="N187" s="171"/>
      <c r="O187" s="46"/>
      <c r="P187" s="46"/>
      <c r="Q187" s="133"/>
      <c r="R187" s="133"/>
      <c r="S187" s="171"/>
      <c r="T187" s="171">
        <v>0</v>
      </c>
      <c r="U187" s="220">
        <v>1946.54</v>
      </c>
      <c r="V187" s="219" t="s">
        <v>137</v>
      </c>
      <c r="W187" s="219" t="s">
        <v>118</v>
      </c>
      <c r="AH187" s="131"/>
    </row>
    <row r="188" spans="1:34" s="1" customFormat="1" ht="15.75" hidden="1" customHeight="1">
      <c r="A188" s="140">
        <v>17</v>
      </c>
      <c r="B188" s="113" t="s">
        <v>92</v>
      </c>
      <c r="C188" s="91" t="s">
        <v>11</v>
      </c>
      <c r="D188" s="144"/>
      <c r="E188" s="156" t="s">
        <v>12</v>
      </c>
      <c r="F188" s="92" t="s">
        <v>11</v>
      </c>
      <c r="G188" s="154" t="s">
        <v>14</v>
      </c>
      <c r="H188" s="173"/>
      <c r="I188" s="168"/>
      <c r="J188" s="171"/>
      <c r="K188" s="171"/>
      <c r="L188" s="171"/>
      <c r="M188" s="171"/>
      <c r="N188" s="171"/>
      <c r="O188" s="46"/>
      <c r="P188" s="46"/>
      <c r="Q188" s="133"/>
      <c r="R188" s="133"/>
      <c r="S188" s="171"/>
      <c r="T188" s="171"/>
      <c r="AH188" s="131"/>
    </row>
    <row r="189" spans="1:34" s="1" customFormat="1" ht="15.75" hidden="1" customHeight="1">
      <c r="A189" s="140"/>
      <c r="B189" s="113"/>
      <c r="C189" s="92"/>
      <c r="D189" s="144"/>
      <c r="E189" s="156"/>
      <c r="F189" s="92"/>
      <c r="G189" s="154"/>
      <c r="H189" s="173"/>
      <c r="I189" s="195"/>
      <c r="J189" s="184"/>
      <c r="K189" s="184"/>
      <c r="L189" s="184"/>
      <c r="M189" s="184"/>
      <c r="N189" s="184"/>
      <c r="O189" s="133"/>
      <c r="P189" s="133"/>
      <c r="Q189" s="133"/>
      <c r="R189" s="133"/>
      <c r="S189" s="171"/>
      <c r="T189" s="171"/>
      <c r="AH189" s="131"/>
    </row>
    <row r="190" spans="1:34" s="1" customFormat="1" hidden="1">
      <c r="A190" s="143"/>
      <c r="B190" s="162" t="s">
        <v>9</v>
      </c>
      <c r="C190" s="60"/>
      <c r="D190" s="93"/>
      <c r="E190" s="64"/>
      <c r="F190" s="94"/>
      <c r="G190" s="95" t="s">
        <v>13</v>
      </c>
      <c r="H190" s="173"/>
      <c r="I190" s="193"/>
      <c r="J190" s="133">
        <f>SUM(J187:J189)</f>
        <v>0</v>
      </c>
      <c r="K190" s="133">
        <f>SUM(K187:K189)</f>
        <v>0</v>
      </c>
      <c r="L190" s="133">
        <f>SUM(L187:L189)</f>
        <v>0</v>
      </c>
      <c r="M190" s="133">
        <f>SUM(M187:M189)</f>
        <v>0</v>
      </c>
      <c r="N190" s="133"/>
      <c r="O190" s="133">
        <f>SUM(O187:O189)</f>
        <v>0</v>
      </c>
      <c r="P190" s="133">
        <f>SUM(P187:P189)</f>
        <v>0</v>
      </c>
      <c r="Q190" s="133"/>
      <c r="R190" s="133">
        <f>SUM(R187:R189)</f>
        <v>0</v>
      </c>
      <c r="S190" s="133">
        <f>SUM(S187:S189)</f>
        <v>0</v>
      </c>
      <c r="T190" s="133">
        <f>SUM(T187:T189)</f>
        <v>0</v>
      </c>
      <c r="AH190" s="131"/>
    </row>
    <row r="191" spans="1:34" s="1" customFormat="1">
      <c r="A191" s="143"/>
      <c r="B191" s="22"/>
      <c r="C191" s="96"/>
      <c r="D191" s="49"/>
      <c r="E191" s="87"/>
      <c r="F191" s="97"/>
      <c r="G191" s="95"/>
      <c r="H191" s="173">
        <v>2018039</v>
      </c>
      <c r="I191" s="168">
        <v>43255</v>
      </c>
      <c r="J191" s="182">
        <v>317.94</v>
      </c>
      <c r="K191" s="182">
        <v>317.94</v>
      </c>
      <c r="L191" s="182"/>
      <c r="M191" s="182">
        <v>317.94</v>
      </c>
      <c r="N191" s="182"/>
      <c r="O191" s="182"/>
      <c r="P191" s="182"/>
      <c r="Q191" s="182"/>
      <c r="R191" s="182"/>
      <c r="S191" s="171">
        <f>J191-O191-P191-T191</f>
        <v>317.94</v>
      </c>
      <c r="T191" s="182">
        <v>0</v>
      </c>
      <c r="U191" s="220">
        <v>759.24</v>
      </c>
      <c r="V191" s="219" t="s">
        <v>136</v>
      </c>
      <c r="W191" s="219" t="s">
        <v>120</v>
      </c>
      <c r="AH191" s="131"/>
    </row>
    <row r="192" spans="1:34" s="1" customFormat="1">
      <c r="A192" s="140">
        <v>17</v>
      </c>
      <c r="B192" s="113" t="s">
        <v>93</v>
      </c>
      <c r="C192" s="96"/>
      <c r="D192" s="49"/>
      <c r="E192" s="87"/>
      <c r="F192" s="97"/>
      <c r="G192" s="95"/>
      <c r="H192" s="173">
        <v>2018057</v>
      </c>
      <c r="I192" s="168">
        <v>43298</v>
      </c>
      <c r="J192" s="182">
        <v>376.28</v>
      </c>
      <c r="K192" s="182">
        <v>376.28</v>
      </c>
      <c r="L192" s="182">
        <v>376.28</v>
      </c>
      <c r="M192" s="182"/>
      <c r="N192" s="133"/>
      <c r="O192" s="133"/>
      <c r="P192" s="133"/>
      <c r="Q192" s="133"/>
      <c r="R192" s="133"/>
      <c r="S192" s="171">
        <f>J192-O192-P192-T192</f>
        <v>376.28</v>
      </c>
      <c r="T192" s="182">
        <v>0</v>
      </c>
      <c r="AH192" s="131"/>
    </row>
    <row r="193" spans="1:34" s="1" customFormat="1">
      <c r="A193" s="140"/>
      <c r="B193" s="113"/>
      <c r="C193" s="96"/>
      <c r="D193" s="49"/>
      <c r="E193" s="87"/>
      <c r="F193" s="97"/>
      <c r="G193" s="95"/>
      <c r="H193" s="173"/>
      <c r="I193" s="194"/>
      <c r="J193" s="182"/>
      <c r="K193" s="182"/>
      <c r="L193" s="182"/>
      <c r="M193" s="182"/>
      <c r="N193" s="182"/>
      <c r="O193" s="182"/>
      <c r="P193" s="182"/>
      <c r="Q193" s="182"/>
      <c r="R193" s="182"/>
      <c r="S193" s="171"/>
      <c r="T193" s="182"/>
      <c r="AH193" s="131"/>
    </row>
    <row r="194" spans="1:34" s="1" customFormat="1">
      <c r="A194" s="140"/>
      <c r="B194" s="35"/>
      <c r="C194" s="96"/>
      <c r="D194" s="49"/>
      <c r="E194" s="87"/>
      <c r="F194" s="97"/>
      <c r="G194" s="95"/>
      <c r="H194" s="173"/>
      <c r="I194" s="193"/>
      <c r="J194" s="133"/>
      <c r="K194" s="133"/>
      <c r="L194" s="133"/>
      <c r="M194" s="133"/>
      <c r="N194" s="133"/>
      <c r="O194" s="133"/>
      <c r="P194" s="133"/>
      <c r="Q194" s="133"/>
      <c r="R194" s="133"/>
      <c r="S194" s="171"/>
      <c r="T194" s="133"/>
      <c r="AH194" s="131"/>
    </row>
    <row r="195" spans="1:34" s="1" customFormat="1">
      <c r="A195" s="21"/>
      <c r="B195" s="23" t="s">
        <v>9</v>
      </c>
      <c r="C195" s="96"/>
      <c r="D195" s="49"/>
      <c r="E195" s="87"/>
      <c r="F195" s="97"/>
      <c r="G195" s="95"/>
      <c r="H195" s="173"/>
      <c r="I195" s="193"/>
      <c r="J195" s="133">
        <f t="shared" ref="J195:T195" si="33">SUM(J191:J194)</f>
        <v>694.22</v>
      </c>
      <c r="K195" s="133">
        <f t="shared" si="33"/>
        <v>694.22</v>
      </c>
      <c r="L195" s="133">
        <f t="shared" si="33"/>
        <v>376.28</v>
      </c>
      <c r="M195" s="133">
        <f>SUM(M191:M194)</f>
        <v>317.94</v>
      </c>
      <c r="N195" s="182"/>
      <c r="O195" s="182">
        <f t="shared" si="33"/>
        <v>0</v>
      </c>
      <c r="P195" s="182">
        <f t="shared" si="33"/>
        <v>0</v>
      </c>
      <c r="Q195" s="182"/>
      <c r="R195" s="182">
        <f t="shared" si="33"/>
        <v>0</v>
      </c>
      <c r="S195" s="133">
        <f>SUM(S191:S194)</f>
        <v>694.22</v>
      </c>
      <c r="T195" s="133">
        <f t="shared" si="33"/>
        <v>0</v>
      </c>
      <c r="AH195" s="131"/>
    </row>
    <row r="196" spans="1:34" s="1" customFormat="1">
      <c r="A196" s="140"/>
      <c r="B196" s="162"/>
      <c r="C196" s="96"/>
      <c r="D196" s="49"/>
      <c r="E196" s="87"/>
      <c r="F196" s="97"/>
      <c r="G196" s="95"/>
      <c r="H196" s="191" t="s">
        <v>176</v>
      </c>
      <c r="I196" s="168">
        <v>43280</v>
      </c>
      <c r="J196" s="182">
        <v>1104.44</v>
      </c>
      <c r="K196" s="182">
        <v>1104.44</v>
      </c>
      <c r="L196" s="182"/>
      <c r="M196" s="182">
        <v>1104.44</v>
      </c>
      <c r="N196" s="133"/>
      <c r="O196" s="133"/>
      <c r="P196" s="133"/>
      <c r="Q196" s="133"/>
      <c r="R196" s="133"/>
      <c r="S196" s="171">
        <f>J196-O196-P196-T196</f>
        <v>1104.44</v>
      </c>
      <c r="T196" s="182">
        <v>0</v>
      </c>
      <c r="U196" s="220">
        <v>635.88</v>
      </c>
      <c r="V196" s="219" t="s">
        <v>132</v>
      </c>
      <c r="W196" s="219" t="s">
        <v>99</v>
      </c>
      <c r="AH196" s="131"/>
    </row>
    <row r="197" spans="1:34" s="1" customFormat="1" ht="15" customHeight="1">
      <c r="A197" s="140">
        <v>18</v>
      </c>
      <c r="B197" s="163" t="s">
        <v>175</v>
      </c>
      <c r="C197" s="96"/>
      <c r="D197" s="49"/>
      <c r="E197" s="87"/>
      <c r="F197" s="97"/>
      <c r="G197" s="95"/>
      <c r="H197" s="191"/>
      <c r="I197" s="194"/>
      <c r="J197" s="182"/>
      <c r="K197" s="182"/>
      <c r="L197" s="182"/>
      <c r="M197" s="182"/>
      <c r="N197" s="139"/>
      <c r="O197" s="139"/>
      <c r="P197" s="139"/>
      <c r="Q197" s="139"/>
      <c r="R197" s="139"/>
      <c r="S197" s="171"/>
      <c r="T197" s="182"/>
      <c r="AH197" s="131"/>
    </row>
    <row r="198" spans="1:34" s="1" customFormat="1">
      <c r="A198" s="140"/>
      <c r="B198" s="163"/>
      <c r="C198" s="96"/>
      <c r="D198" s="49"/>
      <c r="E198" s="87"/>
      <c r="F198" s="97"/>
      <c r="G198" s="95"/>
      <c r="H198" s="191"/>
      <c r="I198" s="168"/>
      <c r="J198" s="181"/>
      <c r="K198" s="181"/>
      <c r="L198" s="181"/>
      <c r="M198" s="46"/>
      <c r="N198" s="46"/>
      <c r="O198" s="46"/>
      <c r="P198" s="46"/>
      <c r="Q198" s="46"/>
      <c r="R198" s="46"/>
      <c r="S198" s="171"/>
      <c r="T198" s="181"/>
      <c r="AH198" s="131"/>
    </row>
    <row r="199" spans="1:34" s="1" customFormat="1">
      <c r="A199" s="21"/>
      <c r="B199" s="23" t="s">
        <v>9</v>
      </c>
      <c r="C199" s="96"/>
      <c r="D199" s="49"/>
      <c r="E199" s="87"/>
      <c r="F199" s="97"/>
      <c r="G199" s="95"/>
      <c r="H199" s="173"/>
      <c r="I199" s="193"/>
      <c r="J199" s="133">
        <f>SUM(J196:J198)</f>
        <v>1104.44</v>
      </c>
      <c r="K199" s="133">
        <f>SUM(K196:K198)</f>
        <v>1104.44</v>
      </c>
      <c r="L199" s="133">
        <f>SUM(L196:L198)</f>
        <v>0</v>
      </c>
      <c r="M199" s="133">
        <f>SUM(M196:M198)</f>
        <v>1104.44</v>
      </c>
      <c r="N199" s="133"/>
      <c r="O199" s="133">
        <f>SUM(O196:O198)</f>
        <v>0</v>
      </c>
      <c r="P199" s="133">
        <f>SUM(P196:P198)</f>
        <v>0</v>
      </c>
      <c r="Q199" s="133"/>
      <c r="R199" s="133">
        <f>SUM(R196:R198)</f>
        <v>0</v>
      </c>
      <c r="S199" s="133">
        <f>SUM(S196:S198)</f>
        <v>1104.44</v>
      </c>
      <c r="T199" s="133">
        <f>SUM(T196:T198)</f>
        <v>0</v>
      </c>
      <c r="AH199" s="131"/>
    </row>
    <row r="200" spans="1:34" s="1" customFormat="1">
      <c r="A200" s="140"/>
      <c r="B200" s="163"/>
      <c r="C200" s="96"/>
      <c r="D200" s="49"/>
      <c r="E200" s="87"/>
      <c r="F200" s="97"/>
      <c r="G200" s="95"/>
      <c r="H200" s="137">
        <v>8960195576</v>
      </c>
      <c r="I200" s="168">
        <v>43280</v>
      </c>
      <c r="J200" s="170">
        <v>4920.5</v>
      </c>
      <c r="K200" s="170">
        <v>4920.5</v>
      </c>
      <c r="L200" s="137"/>
      <c r="M200" s="170">
        <v>4920.5</v>
      </c>
      <c r="N200" s="137"/>
      <c r="O200" s="137"/>
      <c r="P200" s="137"/>
      <c r="Q200" s="137"/>
      <c r="R200" s="137"/>
      <c r="S200" s="171">
        <f>J200-O200-P200-T200</f>
        <v>4920.5</v>
      </c>
      <c r="T200" s="170">
        <v>0</v>
      </c>
      <c r="AH200" s="131"/>
    </row>
    <row r="201" spans="1:34" s="1" customFormat="1">
      <c r="A201" s="140">
        <v>19</v>
      </c>
      <c r="B201" s="163" t="s">
        <v>78</v>
      </c>
      <c r="C201" s="96"/>
      <c r="D201" s="49"/>
      <c r="E201" s="87"/>
      <c r="F201" s="97"/>
      <c r="G201" s="95"/>
      <c r="H201" s="137">
        <v>8960195561</v>
      </c>
      <c r="I201" s="168">
        <v>43280</v>
      </c>
      <c r="J201" s="137">
        <v>88.33</v>
      </c>
      <c r="K201" s="137">
        <v>88.33</v>
      </c>
      <c r="L201" s="137"/>
      <c r="M201" s="137">
        <v>88.33</v>
      </c>
      <c r="N201" s="137"/>
      <c r="O201" s="137"/>
      <c r="P201" s="137"/>
      <c r="Q201" s="137"/>
      <c r="R201" s="137"/>
      <c r="S201" s="171">
        <f>J201-O201-P201-T201</f>
        <v>88.33</v>
      </c>
      <c r="T201" s="170">
        <v>0</v>
      </c>
      <c r="AH201" s="131"/>
    </row>
    <row r="202" spans="1:34" s="1" customFormat="1">
      <c r="A202" s="140"/>
      <c r="B202" s="163" t="s">
        <v>79</v>
      </c>
      <c r="C202" s="96"/>
      <c r="D202" s="49"/>
      <c r="E202" s="87"/>
      <c r="F202" s="97"/>
      <c r="G202" s="95"/>
      <c r="H202" s="137">
        <v>8960199617</v>
      </c>
      <c r="I202" s="168">
        <v>43312</v>
      </c>
      <c r="J202" s="170">
        <v>946.25</v>
      </c>
      <c r="K202" s="170">
        <v>946.25</v>
      </c>
      <c r="L202" s="170">
        <v>946.25</v>
      </c>
      <c r="M202" s="170"/>
      <c r="N202" s="137"/>
      <c r="O202" s="137"/>
      <c r="P202" s="137"/>
      <c r="Q202" s="137"/>
      <c r="R202" s="137"/>
      <c r="S202" s="171">
        <f>J202-O202-P202-T202</f>
        <v>0</v>
      </c>
      <c r="T202" s="170">
        <v>946.25</v>
      </c>
      <c r="AH202" s="131"/>
    </row>
    <row r="203" spans="1:34" s="1" customFormat="1">
      <c r="A203" s="140"/>
      <c r="B203" s="163"/>
      <c r="C203" s="96"/>
      <c r="D203" s="49"/>
      <c r="E203" s="87"/>
      <c r="F203" s="97"/>
      <c r="G203" s="95"/>
      <c r="H203" s="137">
        <v>8960199619</v>
      </c>
      <c r="I203" s="168">
        <v>43312</v>
      </c>
      <c r="J203" s="137">
        <v>4731.25</v>
      </c>
      <c r="K203" s="137">
        <v>4731.25</v>
      </c>
      <c r="L203" s="137">
        <v>4731.25</v>
      </c>
      <c r="M203" s="137"/>
      <c r="N203" s="137"/>
      <c r="O203" s="137"/>
      <c r="P203" s="137"/>
      <c r="Q203" s="137"/>
      <c r="R203" s="137"/>
      <c r="S203" s="171">
        <f>J203-O203-P203-T203</f>
        <v>0</v>
      </c>
      <c r="T203" s="137">
        <v>4731.25</v>
      </c>
      <c r="U203" s="220"/>
      <c r="V203" s="219"/>
      <c r="W203" s="219"/>
      <c r="AH203" s="131"/>
    </row>
    <row r="204" spans="1:34" s="1" customFormat="1">
      <c r="A204" s="140"/>
      <c r="B204" s="163"/>
      <c r="C204" s="96"/>
      <c r="D204" s="49"/>
      <c r="E204" s="87"/>
      <c r="F204" s="97"/>
      <c r="G204" s="95"/>
      <c r="H204" s="137" t="s">
        <v>195</v>
      </c>
      <c r="I204" s="168"/>
      <c r="J204" s="137"/>
      <c r="K204" s="137"/>
      <c r="L204" s="137"/>
      <c r="M204" s="137"/>
      <c r="N204" s="137"/>
      <c r="O204" s="137">
        <v>504.67</v>
      </c>
      <c r="Q204" s="137"/>
      <c r="R204" s="137"/>
      <c r="S204" s="171"/>
      <c r="T204" s="182"/>
      <c r="AH204" s="131"/>
    </row>
    <row r="205" spans="1:34" s="1" customFormat="1">
      <c r="A205" s="21"/>
      <c r="B205" s="162" t="s">
        <v>9</v>
      </c>
      <c r="C205" s="56"/>
      <c r="D205" s="49"/>
      <c r="E205" s="87"/>
      <c r="F205" s="97"/>
      <c r="G205" s="95"/>
      <c r="H205" s="173"/>
      <c r="I205" s="193"/>
      <c r="J205" s="133">
        <f t="shared" ref="J205:T205" si="34">SUM(J200:J204)</f>
        <v>10686.33</v>
      </c>
      <c r="K205" s="133">
        <f t="shared" si="34"/>
        <v>10686.33</v>
      </c>
      <c r="L205" s="133">
        <f t="shared" si="34"/>
        <v>5677.5</v>
      </c>
      <c r="M205" s="133">
        <f t="shared" si="34"/>
        <v>5008.83</v>
      </c>
      <c r="N205" s="133">
        <f t="shared" si="34"/>
        <v>0</v>
      </c>
      <c r="O205" s="133">
        <f>SUM(O200:O204)</f>
        <v>504.67</v>
      </c>
      <c r="P205" s="133">
        <f t="shared" si="34"/>
        <v>0</v>
      </c>
      <c r="Q205" s="133">
        <f t="shared" si="34"/>
        <v>0</v>
      </c>
      <c r="R205" s="133">
        <f t="shared" si="34"/>
        <v>0</v>
      </c>
      <c r="S205" s="133">
        <v>4504.16</v>
      </c>
      <c r="T205" s="133">
        <f t="shared" si="34"/>
        <v>5677.5</v>
      </c>
      <c r="AH205" s="131"/>
    </row>
    <row r="206" spans="1:34" s="1" customFormat="1">
      <c r="A206" s="41"/>
      <c r="B206" s="162" t="s">
        <v>88</v>
      </c>
      <c r="C206" s="96"/>
      <c r="D206" s="49"/>
      <c r="E206" s="87"/>
      <c r="F206" s="97"/>
      <c r="G206" s="95"/>
      <c r="H206" s="173">
        <v>56</v>
      </c>
      <c r="I206" s="168">
        <v>43280</v>
      </c>
      <c r="J206" s="182">
        <v>409.44</v>
      </c>
      <c r="K206" s="182">
        <v>409.44</v>
      </c>
      <c r="L206" s="182"/>
      <c r="M206" s="182">
        <v>409.44</v>
      </c>
      <c r="N206" s="182"/>
      <c r="O206" s="182"/>
      <c r="P206" s="182"/>
      <c r="Q206" s="182"/>
      <c r="R206" s="182"/>
      <c r="S206" s="171">
        <f>J206-O206-P206-T206</f>
        <v>409.44</v>
      </c>
      <c r="T206" s="182">
        <v>0</v>
      </c>
      <c r="AH206" s="131"/>
    </row>
    <row r="207" spans="1:34" s="1" customFormat="1">
      <c r="A207" s="144">
        <v>20</v>
      </c>
      <c r="B207" s="163" t="s">
        <v>89</v>
      </c>
      <c r="C207" s="96"/>
      <c r="D207" s="49"/>
      <c r="E207" s="87"/>
      <c r="F207" s="97"/>
      <c r="G207" s="95"/>
      <c r="H207" s="173">
        <v>60</v>
      </c>
      <c r="I207" s="168">
        <v>43312</v>
      </c>
      <c r="J207" s="182">
        <v>6366.3</v>
      </c>
      <c r="K207" s="182">
        <v>6366.3</v>
      </c>
      <c r="L207" s="182">
        <v>6366.3</v>
      </c>
      <c r="M207" s="182"/>
      <c r="N207" s="182"/>
      <c r="O207" s="182"/>
      <c r="P207" s="182"/>
      <c r="Q207" s="182"/>
      <c r="R207" s="182"/>
      <c r="S207" s="171">
        <f>J207-O207-P207-T207</f>
        <v>0</v>
      </c>
      <c r="T207" s="182">
        <v>6366.3</v>
      </c>
      <c r="AH207" s="131"/>
    </row>
    <row r="208" spans="1:34" s="1" customFormat="1">
      <c r="A208" s="49"/>
      <c r="B208" s="50"/>
      <c r="C208" s="96"/>
      <c r="D208" s="49"/>
      <c r="E208" s="87"/>
      <c r="F208" s="97"/>
      <c r="G208" s="95"/>
      <c r="H208" s="173">
        <v>153</v>
      </c>
      <c r="I208" s="168">
        <v>43312</v>
      </c>
      <c r="J208" s="182">
        <v>409.26</v>
      </c>
      <c r="K208" s="182">
        <v>409.26</v>
      </c>
      <c r="L208" s="182">
        <v>409.26</v>
      </c>
      <c r="M208" s="182"/>
      <c r="N208" s="182"/>
      <c r="O208" s="182"/>
      <c r="P208" s="182"/>
      <c r="Q208" s="182"/>
      <c r="R208" s="182"/>
      <c r="S208" s="171">
        <f>J208-O208-P208-T208</f>
        <v>0</v>
      </c>
      <c r="T208" s="182">
        <v>409.26</v>
      </c>
      <c r="AH208" s="131"/>
    </row>
    <row r="209" spans="1:34" s="1" customFormat="1">
      <c r="A209" s="140"/>
      <c r="B209" s="162" t="s">
        <v>9</v>
      </c>
      <c r="C209" s="56"/>
      <c r="D209" s="49"/>
      <c r="E209" s="87"/>
      <c r="F209" s="97"/>
      <c r="G209" s="95"/>
      <c r="H209" s="173"/>
      <c r="I209" s="193"/>
      <c r="J209" s="133">
        <f t="shared" ref="J209:T209" si="35">SUM(J206:J208)</f>
        <v>7185</v>
      </c>
      <c r="K209" s="133">
        <f t="shared" si="35"/>
        <v>7185</v>
      </c>
      <c r="L209" s="133">
        <f t="shared" si="35"/>
        <v>6775.56</v>
      </c>
      <c r="M209" s="133">
        <f t="shared" si="35"/>
        <v>409.44</v>
      </c>
      <c r="N209" s="133">
        <f t="shared" si="35"/>
        <v>0</v>
      </c>
      <c r="O209" s="133">
        <f t="shared" si="35"/>
        <v>0</v>
      </c>
      <c r="P209" s="133">
        <f t="shared" si="35"/>
        <v>0</v>
      </c>
      <c r="Q209" s="133"/>
      <c r="R209" s="133">
        <f t="shared" si="35"/>
        <v>0</v>
      </c>
      <c r="S209" s="133">
        <f t="shared" si="35"/>
        <v>409.44</v>
      </c>
      <c r="T209" s="133">
        <f t="shared" si="35"/>
        <v>6775.56</v>
      </c>
      <c r="AH209" s="131"/>
    </row>
    <row r="210" spans="1:34" s="1" customFormat="1">
      <c r="A210" s="41"/>
      <c r="B210" s="98"/>
      <c r="C210" s="96"/>
      <c r="D210" s="49"/>
      <c r="E210" s="87"/>
      <c r="F210" s="97"/>
      <c r="G210" s="95"/>
      <c r="H210" s="139">
        <v>14000087</v>
      </c>
      <c r="I210" s="168">
        <v>43280</v>
      </c>
      <c r="J210" s="182">
        <v>262.27</v>
      </c>
      <c r="K210" s="182">
        <v>262.27</v>
      </c>
      <c r="L210" s="182"/>
      <c r="M210" s="182">
        <v>262.27</v>
      </c>
      <c r="N210" s="182"/>
      <c r="O210" s="182"/>
      <c r="P210" s="182"/>
      <c r="Q210" s="182"/>
      <c r="R210" s="182"/>
      <c r="S210" s="171">
        <f>J210-O210-P210-T210</f>
        <v>262.27</v>
      </c>
      <c r="T210" s="182">
        <v>0</v>
      </c>
      <c r="U210" s="220">
        <v>383.36</v>
      </c>
      <c r="V210" s="219" t="s">
        <v>134</v>
      </c>
      <c r="W210" s="219" t="s">
        <v>99</v>
      </c>
      <c r="AH210" s="131"/>
    </row>
    <row r="211" spans="1:34" s="1" customFormat="1">
      <c r="A211" s="144">
        <v>21</v>
      </c>
      <c r="B211" s="216" t="s">
        <v>90</v>
      </c>
      <c r="C211" s="96"/>
      <c r="D211" s="49"/>
      <c r="E211" s="87"/>
      <c r="F211" s="97"/>
      <c r="G211" s="95"/>
      <c r="H211" s="139">
        <v>14000090</v>
      </c>
      <c r="I211" s="168">
        <v>43312</v>
      </c>
      <c r="J211" s="182">
        <v>818.88</v>
      </c>
      <c r="K211" s="182">
        <v>818.88</v>
      </c>
      <c r="L211" s="182">
        <v>818.88</v>
      </c>
      <c r="M211" s="182"/>
      <c r="N211" s="182"/>
      <c r="O211" s="182"/>
      <c r="P211" s="182"/>
      <c r="Q211" s="182"/>
      <c r="R211" s="182"/>
      <c r="S211" s="171">
        <f>J211-O211-P211-T211</f>
        <v>0</v>
      </c>
      <c r="T211" s="182">
        <v>818.88</v>
      </c>
      <c r="AH211" s="131"/>
    </row>
    <row r="212" spans="1:34" s="1" customFormat="1">
      <c r="A212" s="49"/>
      <c r="B212" s="48"/>
      <c r="C212" s="96"/>
      <c r="D212" s="49"/>
      <c r="E212" s="87"/>
      <c r="F212" s="97"/>
      <c r="G212" s="95"/>
      <c r="H212" s="23"/>
      <c r="I212" s="193"/>
      <c r="J212" s="182"/>
      <c r="K212" s="182"/>
      <c r="L212" s="182"/>
      <c r="M212" s="182"/>
      <c r="N212" s="182"/>
      <c r="O212" s="182"/>
      <c r="P212" s="182"/>
      <c r="Q212" s="182"/>
      <c r="R212" s="182"/>
      <c r="S212" s="171">
        <f>J212-O212-P212-T212</f>
        <v>0</v>
      </c>
      <c r="T212" s="182"/>
      <c r="AH212" s="131"/>
    </row>
    <row r="213" spans="1:34" s="1" customFormat="1">
      <c r="A213" s="140"/>
      <c r="B213" s="162" t="s">
        <v>9</v>
      </c>
      <c r="C213" s="56"/>
      <c r="D213" s="49"/>
      <c r="E213" s="87"/>
      <c r="F213" s="97"/>
      <c r="G213" s="95"/>
      <c r="H213" s="173"/>
      <c r="I213" s="193"/>
      <c r="J213" s="133">
        <f>SUM(J210:J212)</f>
        <v>1081.1500000000001</v>
      </c>
      <c r="K213" s="133">
        <f t="shared" ref="K213:T213" si="36">SUM(K210:K212)</f>
        <v>1081.1500000000001</v>
      </c>
      <c r="L213" s="133">
        <f t="shared" si="36"/>
        <v>818.88</v>
      </c>
      <c r="M213" s="133">
        <f t="shared" si="36"/>
        <v>262.27</v>
      </c>
      <c r="N213" s="133">
        <f t="shared" si="36"/>
        <v>0</v>
      </c>
      <c r="O213" s="133">
        <f t="shared" si="36"/>
        <v>0</v>
      </c>
      <c r="P213" s="133">
        <f t="shared" si="36"/>
        <v>0</v>
      </c>
      <c r="Q213" s="133"/>
      <c r="R213" s="133">
        <f t="shared" si="36"/>
        <v>0</v>
      </c>
      <c r="S213" s="133">
        <f t="shared" si="36"/>
        <v>262.27</v>
      </c>
      <c r="T213" s="133">
        <f t="shared" si="36"/>
        <v>818.88</v>
      </c>
      <c r="AH213" s="131"/>
    </row>
    <row r="214" spans="1:34" s="1" customFormat="1">
      <c r="A214" s="143"/>
      <c r="B214" s="162"/>
      <c r="C214" s="96"/>
      <c r="D214" s="49"/>
      <c r="E214" s="87"/>
      <c r="F214" s="97"/>
      <c r="G214" s="95"/>
      <c r="H214" s="134" t="s">
        <v>178</v>
      </c>
      <c r="I214" s="168">
        <v>43281</v>
      </c>
      <c r="J214" s="139">
        <v>1783.24</v>
      </c>
      <c r="K214" s="139">
        <v>1783.24</v>
      </c>
      <c r="L214" s="139"/>
      <c r="M214" s="139">
        <v>1783.24</v>
      </c>
      <c r="N214" s="139"/>
      <c r="O214" s="139"/>
      <c r="P214" s="139"/>
      <c r="Q214" s="139"/>
      <c r="R214" s="139"/>
      <c r="S214" s="171">
        <f>J214-O214-P214-T214</f>
        <v>1783.24</v>
      </c>
      <c r="T214" s="139">
        <v>0</v>
      </c>
      <c r="U214" s="220">
        <v>973.27</v>
      </c>
      <c r="V214" s="219" t="s">
        <v>113</v>
      </c>
      <c r="W214" s="219" t="s">
        <v>112</v>
      </c>
      <c r="AH214" s="131"/>
    </row>
    <row r="215" spans="1:34" s="1" customFormat="1">
      <c r="A215" s="140">
        <v>22</v>
      </c>
      <c r="B215" s="163" t="s">
        <v>80</v>
      </c>
      <c r="C215" s="96"/>
      <c r="D215" s="49"/>
      <c r="E215" s="87"/>
      <c r="F215" s="97"/>
      <c r="G215" s="95"/>
      <c r="H215" s="134" t="s">
        <v>185</v>
      </c>
      <c r="I215" s="168">
        <v>43312</v>
      </c>
      <c r="J215" s="139">
        <v>1783.24</v>
      </c>
      <c r="K215" s="139">
        <v>1783.24</v>
      </c>
      <c r="L215" s="139">
        <v>1783.24</v>
      </c>
      <c r="M215" s="139"/>
      <c r="N215" s="139"/>
      <c r="O215" s="139"/>
      <c r="P215" s="139"/>
      <c r="Q215" s="139"/>
      <c r="R215" s="139"/>
      <c r="S215" s="171">
        <f>J215-O215-P215-T215</f>
        <v>0</v>
      </c>
      <c r="T215" s="139">
        <v>1783.24</v>
      </c>
      <c r="AH215" s="131"/>
    </row>
    <row r="216" spans="1:34" s="1" customFormat="1">
      <c r="A216" s="149"/>
      <c r="B216" s="50"/>
      <c r="C216" s="96"/>
      <c r="D216" s="49"/>
      <c r="E216" s="87"/>
      <c r="F216" s="97"/>
      <c r="G216" s="95"/>
      <c r="H216" s="173"/>
      <c r="I216" s="177"/>
      <c r="J216" s="181"/>
      <c r="K216" s="181"/>
      <c r="L216" s="181"/>
      <c r="M216" s="181"/>
      <c r="N216" s="181"/>
      <c r="O216" s="181"/>
      <c r="P216" s="181"/>
      <c r="Q216" s="181"/>
      <c r="R216" s="181"/>
      <c r="S216" s="171">
        <f>J216-O216-P216-T216</f>
        <v>0</v>
      </c>
      <c r="T216" s="181"/>
      <c r="AH216" s="131"/>
    </row>
    <row r="217" spans="1:34" s="1" customFormat="1">
      <c r="A217" s="140"/>
      <c r="B217" s="113" t="s">
        <v>9</v>
      </c>
      <c r="C217" s="56"/>
      <c r="D217" s="49"/>
      <c r="E217" s="87"/>
      <c r="F217" s="97"/>
      <c r="G217" s="95"/>
      <c r="H217" s="173"/>
      <c r="I217" s="193"/>
      <c r="J217" s="133">
        <f t="shared" ref="J217:P217" si="37">SUM(J214:J216)</f>
        <v>3566.48</v>
      </c>
      <c r="K217" s="133">
        <f t="shared" si="37"/>
        <v>3566.48</v>
      </c>
      <c r="L217" s="133">
        <f t="shared" si="37"/>
        <v>1783.24</v>
      </c>
      <c r="M217" s="133">
        <f t="shared" si="37"/>
        <v>1783.24</v>
      </c>
      <c r="N217" s="133">
        <f t="shared" si="37"/>
        <v>0</v>
      </c>
      <c r="O217" s="133">
        <f t="shared" si="37"/>
        <v>0</v>
      </c>
      <c r="P217" s="133">
        <f t="shared" si="37"/>
        <v>0</v>
      </c>
      <c r="Q217" s="133"/>
      <c r="R217" s="133">
        <f>SUM(R214:R216)</f>
        <v>0</v>
      </c>
      <c r="S217" s="133">
        <f>SUM(S214:S216)</f>
        <v>1783.24</v>
      </c>
      <c r="T217" s="133">
        <f>SUM(T214:T216)</f>
        <v>1783.24</v>
      </c>
      <c r="AH217" s="131"/>
    </row>
    <row r="218" spans="1:34" s="1" customFormat="1">
      <c r="A218" s="41"/>
      <c r="B218" s="162" t="s">
        <v>140</v>
      </c>
      <c r="C218" s="96"/>
      <c r="D218" s="49"/>
      <c r="E218" s="87"/>
      <c r="F218" s="97"/>
      <c r="G218" s="95"/>
      <c r="H218" s="139">
        <v>490</v>
      </c>
      <c r="I218" s="168">
        <v>43281</v>
      </c>
      <c r="J218" s="182">
        <v>4937.01</v>
      </c>
      <c r="K218" s="182">
        <v>4937.01</v>
      </c>
      <c r="L218" s="182"/>
      <c r="M218" s="182">
        <v>4937.01</v>
      </c>
      <c r="N218" s="182"/>
      <c r="O218" s="182"/>
      <c r="P218" s="182"/>
      <c r="Q218" s="182"/>
      <c r="R218" s="182"/>
      <c r="S218" s="171">
        <f>J218-O218-P218-T218</f>
        <v>4937.01</v>
      </c>
      <c r="T218" s="182">
        <v>0</v>
      </c>
      <c r="U218" s="220">
        <v>4555.84</v>
      </c>
      <c r="V218" s="219" t="s">
        <v>133</v>
      </c>
      <c r="W218" s="219" t="s">
        <v>125</v>
      </c>
      <c r="AH218" s="131"/>
    </row>
    <row r="219" spans="1:34" s="1" customFormat="1">
      <c r="A219" s="144">
        <v>23</v>
      </c>
      <c r="B219" s="163" t="s">
        <v>141</v>
      </c>
      <c r="C219" s="96"/>
      <c r="D219" s="49"/>
      <c r="E219" s="87"/>
      <c r="F219" s="97"/>
      <c r="G219" s="95"/>
      <c r="H219" s="196">
        <v>500</v>
      </c>
      <c r="I219" s="168">
        <v>43312</v>
      </c>
      <c r="J219" s="182">
        <v>4663.87</v>
      </c>
      <c r="K219" s="182">
        <v>4663.87</v>
      </c>
      <c r="L219" s="182">
        <v>4663.87</v>
      </c>
      <c r="M219" s="182"/>
      <c r="N219" s="182"/>
      <c r="O219" s="182"/>
      <c r="P219" s="182"/>
      <c r="Q219" s="182"/>
      <c r="R219" s="182"/>
      <c r="S219" s="171">
        <f>J219-O219-P219-T219</f>
        <v>0</v>
      </c>
      <c r="T219" s="182">
        <v>4663.87</v>
      </c>
      <c r="AH219" s="131"/>
    </row>
    <row r="220" spans="1:34" s="1" customFormat="1">
      <c r="A220" s="49"/>
      <c r="B220" s="50"/>
      <c r="C220" s="96"/>
      <c r="D220" s="49"/>
      <c r="E220" s="87"/>
      <c r="F220" s="97"/>
      <c r="G220" s="95"/>
      <c r="H220" s="173"/>
      <c r="I220" s="193"/>
      <c r="J220" s="182"/>
      <c r="K220" s="182"/>
      <c r="L220" s="182"/>
      <c r="M220" s="182"/>
      <c r="N220" s="182"/>
      <c r="O220" s="182"/>
      <c r="P220" s="182"/>
      <c r="Q220" s="182"/>
      <c r="R220" s="182"/>
      <c r="S220" s="171">
        <f>J220-O220-P220-T220</f>
        <v>0</v>
      </c>
      <c r="T220" s="182"/>
      <c r="AH220" s="131"/>
    </row>
    <row r="221" spans="1:34" s="1" customFormat="1">
      <c r="A221" s="140"/>
      <c r="B221" s="162" t="s">
        <v>9</v>
      </c>
      <c r="C221" s="56"/>
      <c r="D221" s="49"/>
      <c r="E221" s="87"/>
      <c r="F221" s="97"/>
      <c r="G221" s="95"/>
      <c r="H221" s="173"/>
      <c r="I221" s="193"/>
      <c r="J221" s="133">
        <f>SUM(J218:J220)</f>
        <v>9600.880000000001</v>
      </c>
      <c r="K221" s="133">
        <f t="shared" ref="K221:T221" si="38">SUM(K218:K220)</f>
        <v>9600.880000000001</v>
      </c>
      <c r="L221" s="133">
        <f t="shared" si="38"/>
        <v>4663.87</v>
      </c>
      <c r="M221" s="133">
        <f t="shared" si="38"/>
        <v>4937.01</v>
      </c>
      <c r="N221" s="133">
        <f t="shared" si="38"/>
        <v>0</v>
      </c>
      <c r="O221" s="133">
        <f t="shared" si="38"/>
        <v>0</v>
      </c>
      <c r="P221" s="133">
        <f t="shared" si="38"/>
        <v>0</v>
      </c>
      <c r="Q221" s="133"/>
      <c r="R221" s="133">
        <f t="shared" si="38"/>
        <v>0</v>
      </c>
      <c r="S221" s="133">
        <f t="shared" si="38"/>
        <v>4937.01</v>
      </c>
      <c r="T221" s="133">
        <f t="shared" si="38"/>
        <v>4663.87</v>
      </c>
      <c r="AH221" s="131"/>
    </row>
    <row r="222" spans="1:34" s="1" customFormat="1">
      <c r="A222" s="143"/>
      <c r="B222" s="162" t="s">
        <v>94</v>
      </c>
      <c r="C222" s="96"/>
      <c r="D222" s="49"/>
      <c r="E222" s="87"/>
      <c r="F222" s="97"/>
      <c r="G222" s="95"/>
      <c r="H222" s="173">
        <v>3235</v>
      </c>
      <c r="I222" s="168">
        <v>43280</v>
      </c>
      <c r="J222" s="182">
        <v>312.5</v>
      </c>
      <c r="K222" s="182">
        <v>312.5</v>
      </c>
      <c r="L222" s="182"/>
      <c r="M222" s="182">
        <v>312.5</v>
      </c>
      <c r="N222" s="182"/>
      <c r="O222" s="182"/>
      <c r="P222" s="182"/>
      <c r="Q222" s="182"/>
      <c r="R222" s="182"/>
      <c r="S222" s="171">
        <f>J222-O222-P222-T222</f>
        <v>312.5</v>
      </c>
      <c r="T222" s="182">
        <v>0</v>
      </c>
      <c r="U222" s="219" t="s">
        <v>103</v>
      </c>
      <c r="V222" s="220">
        <v>2134.3200000000002</v>
      </c>
      <c r="W222" s="219" t="s">
        <v>102</v>
      </c>
      <c r="X222" s="219" t="s">
        <v>101</v>
      </c>
      <c r="Y222" s="220">
        <v>2134.3200000000002</v>
      </c>
      <c r="Z222" s="219" t="s">
        <v>100</v>
      </c>
      <c r="AA222" s="219" t="s">
        <v>99</v>
      </c>
      <c r="AH222" s="131"/>
    </row>
    <row r="223" spans="1:34" s="1" customFormat="1">
      <c r="A223" s="140">
        <v>24</v>
      </c>
      <c r="B223" s="163" t="s">
        <v>95</v>
      </c>
      <c r="C223" s="96"/>
      <c r="D223" s="49"/>
      <c r="E223" s="87"/>
      <c r="F223" s="97"/>
      <c r="G223" s="95"/>
      <c r="H223" s="173"/>
      <c r="I223" s="168"/>
      <c r="J223" s="182"/>
      <c r="K223" s="182"/>
      <c r="L223" s="182"/>
      <c r="M223" s="182"/>
      <c r="N223" s="182"/>
      <c r="O223" s="182"/>
      <c r="P223" s="182"/>
      <c r="Q223" s="182"/>
      <c r="R223" s="182"/>
      <c r="S223" s="171">
        <f>J223-O223-P223-T223</f>
        <v>0</v>
      </c>
      <c r="T223" s="169"/>
      <c r="AH223" s="131"/>
    </row>
    <row r="224" spans="1:34" s="1" customFormat="1">
      <c r="A224" s="149"/>
      <c r="B224" s="50" t="s">
        <v>96</v>
      </c>
      <c r="C224" s="96"/>
      <c r="D224" s="49"/>
      <c r="E224" s="87"/>
      <c r="F224" s="97"/>
      <c r="G224" s="95"/>
      <c r="H224" s="173"/>
      <c r="I224" s="193"/>
      <c r="J224" s="182"/>
      <c r="K224" s="182"/>
      <c r="L224" s="182"/>
      <c r="M224" s="182"/>
      <c r="N224" s="182"/>
      <c r="O224" s="182"/>
      <c r="P224" s="182"/>
      <c r="Q224" s="182"/>
      <c r="R224" s="182"/>
      <c r="S224" s="171">
        <f>J224-O224-P224-T224</f>
        <v>0</v>
      </c>
      <c r="T224" s="182"/>
      <c r="AH224" s="131"/>
    </row>
    <row r="225" spans="1:34" s="1" customFormat="1">
      <c r="A225" s="140"/>
      <c r="B225" s="23" t="s">
        <v>9</v>
      </c>
      <c r="C225" s="56"/>
      <c r="D225" s="49"/>
      <c r="E225" s="87"/>
      <c r="F225" s="97"/>
      <c r="G225" s="95"/>
      <c r="H225" s="173"/>
      <c r="I225" s="193"/>
      <c r="J225" s="133">
        <f>SUM(J222:J224)</f>
        <v>312.5</v>
      </c>
      <c r="K225" s="133">
        <f t="shared" ref="K225:T225" si="39">SUM(K222:K224)</f>
        <v>312.5</v>
      </c>
      <c r="L225" s="133">
        <f t="shared" si="39"/>
        <v>0</v>
      </c>
      <c r="M225" s="133">
        <f t="shared" si="39"/>
        <v>312.5</v>
      </c>
      <c r="N225" s="133">
        <f t="shared" si="39"/>
        <v>0</v>
      </c>
      <c r="O225" s="133">
        <f t="shared" si="39"/>
        <v>0</v>
      </c>
      <c r="P225" s="133">
        <f t="shared" si="39"/>
        <v>0</v>
      </c>
      <c r="Q225" s="133"/>
      <c r="R225" s="133">
        <f t="shared" si="39"/>
        <v>0</v>
      </c>
      <c r="S225" s="133">
        <f t="shared" si="39"/>
        <v>312.5</v>
      </c>
      <c r="T225" s="133">
        <f t="shared" si="39"/>
        <v>0</v>
      </c>
      <c r="AH225" s="131"/>
    </row>
    <row r="226" spans="1:34" s="1" customFormat="1" ht="15.75" customHeight="1">
      <c r="A226" s="143"/>
      <c r="B226" s="162"/>
      <c r="C226" s="96"/>
      <c r="D226" s="49"/>
      <c r="E226" s="87"/>
      <c r="F226" s="97"/>
      <c r="G226" s="95"/>
      <c r="H226" s="173">
        <v>20597</v>
      </c>
      <c r="I226" s="168">
        <v>43280</v>
      </c>
      <c r="J226" s="182">
        <v>1416.48</v>
      </c>
      <c r="K226" s="182">
        <v>1416.48</v>
      </c>
      <c r="L226" s="182"/>
      <c r="M226" s="182">
        <v>1416.48</v>
      </c>
      <c r="N226" s="182"/>
      <c r="O226" s="182"/>
      <c r="P226" s="182"/>
      <c r="Q226" s="182"/>
      <c r="R226" s="182"/>
      <c r="S226" s="171">
        <f>J226-O226-P226-T226</f>
        <v>1416.48</v>
      </c>
      <c r="T226" s="182">
        <v>0</v>
      </c>
      <c r="AH226" s="131"/>
    </row>
    <row r="227" spans="1:34" s="1" customFormat="1">
      <c r="A227" s="140">
        <v>25</v>
      </c>
      <c r="B227" s="163" t="s">
        <v>173</v>
      </c>
      <c r="C227" s="96"/>
      <c r="D227" s="49"/>
      <c r="E227" s="87"/>
      <c r="F227" s="97"/>
      <c r="G227" s="95"/>
      <c r="H227" s="173">
        <v>23260</v>
      </c>
      <c r="I227" s="168">
        <v>43312</v>
      </c>
      <c r="J227" s="182">
        <v>161.33000000000001</v>
      </c>
      <c r="K227" s="182">
        <v>161.33000000000001</v>
      </c>
      <c r="L227" s="182">
        <v>161.33000000000001</v>
      </c>
      <c r="M227" s="182"/>
      <c r="N227" s="182"/>
      <c r="O227" s="182"/>
      <c r="P227" s="182"/>
      <c r="Q227" s="182"/>
      <c r="R227" s="182"/>
      <c r="S227" s="171">
        <f>J227-O227-P227-T227</f>
        <v>161.33000000000001</v>
      </c>
      <c r="T227" s="182">
        <v>0</v>
      </c>
      <c r="AH227" s="131"/>
    </row>
    <row r="228" spans="1:34" s="1" customFormat="1">
      <c r="A228" s="149"/>
      <c r="B228" s="50"/>
      <c r="C228" s="96"/>
      <c r="D228" s="49"/>
      <c r="E228" s="87"/>
      <c r="F228" s="97"/>
      <c r="G228" s="95"/>
      <c r="H228" s="173"/>
      <c r="I228" s="193"/>
      <c r="J228" s="182"/>
      <c r="K228" s="182"/>
      <c r="L228" s="182"/>
      <c r="M228" s="182"/>
      <c r="N228" s="182"/>
      <c r="O228" s="182"/>
      <c r="P228" s="182"/>
      <c r="Q228" s="182"/>
      <c r="R228" s="182"/>
      <c r="S228" s="171">
        <f>J228-O228-P228-T228</f>
        <v>0</v>
      </c>
      <c r="T228" s="182"/>
      <c r="AH228" s="131"/>
    </row>
    <row r="229" spans="1:34" s="1" customFormat="1">
      <c r="A229" s="143"/>
      <c r="B229" s="162" t="s">
        <v>9</v>
      </c>
      <c r="C229" s="56"/>
      <c r="D229" s="49"/>
      <c r="E229" s="87"/>
      <c r="F229" s="97"/>
      <c r="G229" s="95"/>
      <c r="H229" s="173"/>
      <c r="I229" s="193"/>
      <c r="J229" s="133">
        <f>SUM(J226:J228)</f>
        <v>1577.81</v>
      </c>
      <c r="K229" s="133">
        <f t="shared" ref="K229:T229" si="40">SUM(K226:K228)</f>
        <v>1577.81</v>
      </c>
      <c r="L229" s="133">
        <f t="shared" si="40"/>
        <v>161.33000000000001</v>
      </c>
      <c r="M229" s="133">
        <f t="shared" si="40"/>
        <v>1416.48</v>
      </c>
      <c r="N229" s="133">
        <f t="shared" si="40"/>
        <v>0</v>
      </c>
      <c r="O229" s="133">
        <f t="shared" si="40"/>
        <v>0</v>
      </c>
      <c r="P229" s="133">
        <f t="shared" si="40"/>
        <v>0</v>
      </c>
      <c r="Q229" s="133"/>
      <c r="R229" s="133">
        <f t="shared" si="40"/>
        <v>0</v>
      </c>
      <c r="S229" s="133">
        <f t="shared" si="40"/>
        <v>1577.81</v>
      </c>
      <c r="T229" s="133">
        <f t="shared" si="40"/>
        <v>0</v>
      </c>
      <c r="AH229" s="131"/>
    </row>
    <row r="230" spans="1:34" s="1" customFormat="1" hidden="1">
      <c r="A230" s="143"/>
      <c r="B230" s="22"/>
      <c r="C230" s="96"/>
      <c r="D230" s="49"/>
      <c r="E230" s="87"/>
      <c r="F230" s="97"/>
      <c r="G230" s="95"/>
      <c r="H230" s="173"/>
      <c r="I230" s="168"/>
      <c r="J230" s="133"/>
      <c r="K230" s="133"/>
      <c r="L230" s="133"/>
      <c r="M230" s="133"/>
      <c r="N230" s="133"/>
      <c r="O230" s="133"/>
      <c r="P230" s="133"/>
      <c r="Q230" s="133"/>
      <c r="R230" s="133"/>
      <c r="S230" s="171"/>
      <c r="T230" s="133"/>
      <c r="AH230" s="131"/>
    </row>
    <row r="231" spans="1:34" s="1" customFormat="1" hidden="1">
      <c r="A231" s="140">
        <v>25</v>
      </c>
      <c r="B231" s="113" t="s">
        <v>164</v>
      </c>
      <c r="C231" s="96"/>
      <c r="D231" s="49"/>
      <c r="E231" s="87"/>
      <c r="F231" s="97"/>
      <c r="G231" s="95"/>
      <c r="H231" s="173"/>
      <c r="I231" s="193"/>
      <c r="J231" s="133"/>
      <c r="K231" s="133"/>
      <c r="L231" s="133"/>
      <c r="M231" s="133"/>
      <c r="N231" s="133"/>
      <c r="O231" s="133"/>
      <c r="P231" s="133"/>
      <c r="Q231" s="133"/>
      <c r="R231" s="133"/>
      <c r="S231" s="171">
        <f t="shared" ref="S231:S235" si="41">J231-O231-P231-T231</f>
        <v>0</v>
      </c>
      <c r="T231" s="133"/>
      <c r="AH231" s="131"/>
    </row>
    <row r="232" spans="1:34" s="1" customFormat="1" hidden="1">
      <c r="A232" s="149"/>
      <c r="B232" s="113"/>
      <c r="C232" s="96"/>
      <c r="D232" s="49"/>
      <c r="E232" s="87"/>
      <c r="F232" s="97"/>
      <c r="G232" s="95"/>
      <c r="H232" s="173"/>
      <c r="I232" s="193"/>
      <c r="J232" s="133"/>
      <c r="K232" s="133"/>
      <c r="L232" s="133"/>
      <c r="M232" s="133"/>
      <c r="N232" s="133"/>
      <c r="O232" s="133"/>
      <c r="P232" s="133"/>
      <c r="Q232" s="133"/>
      <c r="R232" s="133"/>
      <c r="S232" s="171">
        <f t="shared" si="41"/>
        <v>0</v>
      </c>
      <c r="T232" s="133"/>
      <c r="AH232" s="131"/>
    </row>
    <row r="233" spans="1:34" s="1" customFormat="1" hidden="1">
      <c r="A233" s="140"/>
      <c r="B233" s="162" t="s">
        <v>9</v>
      </c>
      <c r="C233" s="56"/>
      <c r="D233" s="49"/>
      <c r="E233" s="87"/>
      <c r="F233" s="97"/>
      <c r="G233" s="95"/>
      <c r="H233" s="173"/>
      <c r="I233" s="193"/>
      <c r="J233" s="133">
        <f>SUM(J230:J232)</f>
        <v>0</v>
      </c>
      <c r="K233" s="133">
        <f t="shared" ref="K233:T233" si="42">SUM(K230:K232)</f>
        <v>0</v>
      </c>
      <c r="L233" s="133">
        <f t="shared" si="42"/>
        <v>0</v>
      </c>
      <c r="M233" s="133">
        <f t="shared" si="42"/>
        <v>0</v>
      </c>
      <c r="N233" s="133">
        <f t="shared" si="42"/>
        <v>0</v>
      </c>
      <c r="O233" s="133">
        <f t="shared" si="42"/>
        <v>0</v>
      </c>
      <c r="P233" s="133">
        <f t="shared" si="42"/>
        <v>0</v>
      </c>
      <c r="Q233" s="133"/>
      <c r="R233" s="133">
        <f t="shared" si="42"/>
        <v>0</v>
      </c>
      <c r="S233" s="133">
        <f t="shared" si="42"/>
        <v>0</v>
      </c>
      <c r="T233" s="133">
        <f t="shared" si="42"/>
        <v>0</v>
      </c>
      <c r="AH233" s="131"/>
    </row>
    <row r="234" spans="1:34" s="1" customFormat="1">
      <c r="A234" s="143"/>
      <c r="B234" s="162"/>
      <c r="C234" s="96"/>
      <c r="D234" s="49"/>
      <c r="E234" s="87"/>
      <c r="F234" s="97"/>
      <c r="G234" s="95"/>
      <c r="H234" s="173">
        <v>6413</v>
      </c>
      <c r="I234" s="168">
        <v>43281</v>
      </c>
      <c r="J234" s="182">
        <v>252.52</v>
      </c>
      <c r="K234" s="182">
        <v>252.52</v>
      </c>
      <c r="L234" s="133"/>
      <c r="M234" s="182">
        <v>252.52</v>
      </c>
      <c r="N234" s="133"/>
      <c r="O234" s="133"/>
      <c r="P234" s="133"/>
      <c r="Q234" s="133"/>
      <c r="R234" s="133"/>
      <c r="S234" s="171">
        <f t="shared" si="41"/>
        <v>252.52</v>
      </c>
      <c r="T234" s="182">
        <v>0</v>
      </c>
      <c r="AH234" s="131"/>
    </row>
    <row r="235" spans="1:34" s="1" customFormat="1">
      <c r="A235" s="140">
        <v>26</v>
      </c>
      <c r="B235" s="163" t="s">
        <v>179</v>
      </c>
      <c r="C235" s="96"/>
      <c r="D235" s="49"/>
      <c r="E235" s="87"/>
      <c r="F235" s="97"/>
      <c r="G235" s="95"/>
      <c r="H235" s="173">
        <v>6676</v>
      </c>
      <c r="I235" s="168">
        <v>43312</v>
      </c>
      <c r="J235" s="182">
        <v>570.46</v>
      </c>
      <c r="K235" s="182">
        <v>570.46</v>
      </c>
      <c r="L235" s="182">
        <v>570.46</v>
      </c>
      <c r="M235" s="133"/>
      <c r="N235" s="133"/>
      <c r="O235" s="133"/>
      <c r="P235" s="133"/>
      <c r="Q235" s="133"/>
      <c r="R235" s="133"/>
      <c r="S235" s="171">
        <f t="shared" si="41"/>
        <v>0</v>
      </c>
      <c r="T235" s="182">
        <v>570.46</v>
      </c>
      <c r="AH235" s="131"/>
    </row>
    <row r="236" spans="1:34" s="1" customFormat="1">
      <c r="A236" s="149"/>
      <c r="B236" s="50"/>
      <c r="C236" s="96"/>
      <c r="D236" s="49"/>
      <c r="E236" s="87"/>
      <c r="F236" s="97"/>
      <c r="G236" s="95"/>
      <c r="H236" s="173"/>
      <c r="I236" s="19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AH236" s="131"/>
    </row>
    <row r="237" spans="1:34" s="1" customFormat="1">
      <c r="A237" s="149"/>
      <c r="B237" s="50"/>
      <c r="C237" s="56"/>
      <c r="D237" s="49"/>
      <c r="E237" s="87"/>
      <c r="F237" s="97"/>
      <c r="G237" s="95"/>
      <c r="H237" s="173"/>
      <c r="I237" s="193"/>
      <c r="J237" s="133">
        <f>SUM(J234:J236)</f>
        <v>822.98</v>
      </c>
      <c r="K237" s="133">
        <f t="shared" ref="K237:T237" si="43">SUM(K234:K236)</f>
        <v>822.98</v>
      </c>
      <c r="L237" s="133">
        <f t="shared" si="43"/>
        <v>570.46</v>
      </c>
      <c r="M237" s="133">
        <f t="shared" si="43"/>
        <v>252.52</v>
      </c>
      <c r="N237" s="133">
        <f t="shared" si="43"/>
        <v>0</v>
      </c>
      <c r="O237" s="133">
        <f t="shared" si="43"/>
        <v>0</v>
      </c>
      <c r="P237" s="133">
        <f t="shared" si="43"/>
        <v>0</v>
      </c>
      <c r="Q237" s="133">
        <f t="shared" si="43"/>
        <v>0</v>
      </c>
      <c r="R237" s="133">
        <f t="shared" si="43"/>
        <v>0</v>
      </c>
      <c r="S237" s="133">
        <f t="shared" si="43"/>
        <v>252.52</v>
      </c>
      <c r="T237" s="133">
        <f t="shared" si="43"/>
        <v>570.46</v>
      </c>
      <c r="AH237" s="131"/>
    </row>
    <row r="238" spans="1:34" s="1" customFormat="1">
      <c r="A238" s="212"/>
      <c r="B238" s="22" t="s">
        <v>186</v>
      </c>
      <c r="C238" s="56"/>
      <c r="D238" s="49"/>
      <c r="E238" s="87"/>
      <c r="F238" s="97"/>
      <c r="G238" s="95"/>
      <c r="H238" s="173">
        <v>1</v>
      </c>
      <c r="I238" s="168">
        <v>43312</v>
      </c>
      <c r="J238" s="182">
        <v>1914.07</v>
      </c>
      <c r="K238" s="182">
        <v>1914.07</v>
      </c>
      <c r="L238" s="182">
        <v>1914.07</v>
      </c>
      <c r="M238" s="133"/>
      <c r="N238" s="133"/>
      <c r="O238" s="133"/>
      <c r="P238" s="133"/>
      <c r="Q238" s="133"/>
      <c r="R238" s="133"/>
      <c r="S238" s="171">
        <f t="shared" ref="S238" si="44">J238-O238-P238-T238</f>
        <v>0</v>
      </c>
      <c r="T238" s="182">
        <v>1914.07</v>
      </c>
      <c r="AH238" s="131"/>
    </row>
    <row r="239" spans="1:34" s="1" customFormat="1">
      <c r="A239" s="211">
        <v>27</v>
      </c>
      <c r="B239" s="113" t="s">
        <v>187</v>
      </c>
      <c r="C239" s="56"/>
      <c r="D239" s="49"/>
      <c r="E239" s="87"/>
      <c r="F239" s="97"/>
      <c r="G239" s="95"/>
      <c r="H239" s="173"/>
      <c r="I239" s="19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AH239" s="131"/>
    </row>
    <row r="240" spans="1:34" s="1" customFormat="1">
      <c r="A240" s="213"/>
      <c r="B240" s="113"/>
      <c r="C240" s="56"/>
      <c r="D240" s="49"/>
      <c r="E240" s="87"/>
      <c r="F240" s="97"/>
      <c r="G240" s="95"/>
      <c r="H240" s="173"/>
      <c r="I240" s="19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AH240" s="131"/>
    </row>
    <row r="241" spans="1:34" s="1" customFormat="1">
      <c r="A241" s="21"/>
      <c r="B241" s="23" t="s">
        <v>9</v>
      </c>
      <c r="C241" s="56"/>
      <c r="D241" s="49"/>
      <c r="E241" s="87"/>
      <c r="F241" s="97"/>
      <c r="G241" s="95"/>
      <c r="H241" s="173"/>
      <c r="I241" s="193"/>
      <c r="J241" s="133">
        <f>SUM(J238:J240)</f>
        <v>1914.07</v>
      </c>
      <c r="K241" s="133">
        <f t="shared" ref="K241:T241" si="45">SUM(K238:K240)</f>
        <v>1914.07</v>
      </c>
      <c r="L241" s="133">
        <f t="shared" si="45"/>
        <v>1914.07</v>
      </c>
      <c r="M241" s="133">
        <f t="shared" si="45"/>
        <v>0</v>
      </c>
      <c r="N241" s="133">
        <f t="shared" si="45"/>
        <v>0</v>
      </c>
      <c r="O241" s="133">
        <f t="shared" si="45"/>
        <v>0</v>
      </c>
      <c r="P241" s="133">
        <f t="shared" si="45"/>
        <v>0</v>
      </c>
      <c r="Q241" s="133">
        <f t="shared" si="45"/>
        <v>0</v>
      </c>
      <c r="R241" s="133">
        <f t="shared" si="45"/>
        <v>0</v>
      </c>
      <c r="S241" s="133">
        <f t="shared" si="45"/>
        <v>0</v>
      </c>
      <c r="T241" s="133">
        <f t="shared" si="45"/>
        <v>1914.07</v>
      </c>
      <c r="AH241" s="131"/>
    </row>
    <row r="242" spans="1:34" s="1" customFormat="1">
      <c r="A242" s="20"/>
      <c r="B242" s="19" t="s">
        <v>8</v>
      </c>
      <c r="C242" s="99"/>
      <c r="D242" s="20"/>
      <c r="E242" s="20"/>
      <c r="F242" s="20"/>
      <c r="G242" s="20"/>
      <c r="H242" s="173"/>
      <c r="I242" s="197"/>
      <c r="J242" s="198">
        <f t="shared" ref="J242:AH242" si="46">J28+J57+J64+J69+J75+J80+J85+J98+J104+J123+J137+J161+J165+J170+J177+J181+J186+J190+J199+J195+J205+J209+J213+J217+J221+J225+J229+J233+J237+J241</f>
        <v>591875.38</v>
      </c>
      <c r="K242" s="198">
        <f t="shared" si="46"/>
        <v>591629.36</v>
      </c>
      <c r="L242" s="198">
        <f t="shared" si="46"/>
        <v>461953.6700000001</v>
      </c>
      <c r="M242" s="198">
        <f t="shared" si="46"/>
        <v>117931.17000000001</v>
      </c>
      <c r="N242" s="198">
        <f t="shared" si="46"/>
        <v>11744.52</v>
      </c>
      <c r="O242" s="198">
        <f t="shared" si="46"/>
        <v>4199.5599999999995</v>
      </c>
      <c r="P242" s="198">
        <f t="shared" si="46"/>
        <v>246.02</v>
      </c>
      <c r="Q242" s="198">
        <f t="shared" si="46"/>
        <v>1367.25</v>
      </c>
      <c r="R242" s="198">
        <f t="shared" si="46"/>
        <v>0</v>
      </c>
      <c r="S242" s="198">
        <f t="shared" si="46"/>
        <v>395800.44000000006</v>
      </c>
      <c r="T242" s="198">
        <f t="shared" si="46"/>
        <v>189716.50999999998</v>
      </c>
      <c r="U242" s="198">
        <f t="shared" si="46"/>
        <v>57326.30000000001</v>
      </c>
      <c r="V242" s="198">
        <f t="shared" si="46"/>
        <v>0</v>
      </c>
      <c r="W242" s="198">
        <f t="shared" si="46"/>
        <v>0</v>
      </c>
      <c r="X242" s="198">
        <f t="shared" si="46"/>
        <v>0</v>
      </c>
      <c r="Y242" s="198">
        <f t="shared" si="46"/>
        <v>0</v>
      </c>
      <c r="Z242" s="198">
        <f t="shared" si="46"/>
        <v>0</v>
      </c>
      <c r="AA242" s="198">
        <f t="shared" si="46"/>
        <v>0</v>
      </c>
      <c r="AB242" s="198">
        <f t="shared" si="46"/>
        <v>0</v>
      </c>
      <c r="AC242" s="198">
        <f t="shared" si="46"/>
        <v>0</v>
      </c>
      <c r="AD242" s="198">
        <f t="shared" si="46"/>
        <v>0</v>
      </c>
      <c r="AE242" s="198">
        <f t="shared" si="46"/>
        <v>0</v>
      </c>
      <c r="AF242" s="198">
        <f t="shared" si="46"/>
        <v>0</v>
      </c>
      <c r="AG242" s="198">
        <f t="shared" si="46"/>
        <v>0</v>
      </c>
      <c r="AH242" s="198">
        <f t="shared" si="46"/>
        <v>560.05000000000007</v>
      </c>
    </row>
    <row r="243" spans="1:34">
      <c r="B243" s="2"/>
      <c r="C243" s="114"/>
      <c r="H243" s="18"/>
      <c r="I243" s="33"/>
      <c r="L243" s="2"/>
      <c r="M243" s="132"/>
      <c r="N243" s="2"/>
      <c r="S243" s="47"/>
      <c r="T243" s="9"/>
    </row>
    <row r="244" spans="1:34">
      <c r="A244" s="17" t="s">
        <v>7</v>
      </c>
      <c r="B244" s="2"/>
      <c r="C244" s="115"/>
      <c r="D244" s="116"/>
      <c r="E244" s="37"/>
      <c r="H244" s="2"/>
      <c r="I244" s="12" t="s">
        <v>6</v>
      </c>
      <c r="J244" s="12"/>
      <c r="K244" s="12"/>
      <c r="L244" s="16"/>
      <c r="M244" s="252" t="s">
        <v>162</v>
      </c>
      <c r="N244" s="252"/>
      <c r="O244" s="252"/>
      <c r="P244" s="252"/>
      <c r="Q244" s="252"/>
      <c r="R244" s="252"/>
      <c r="S244" s="252"/>
      <c r="T244" s="252"/>
    </row>
    <row r="245" spans="1:34">
      <c r="A245" s="15" t="s">
        <v>5</v>
      </c>
      <c r="B245" s="117"/>
      <c r="C245" s="118"/>
      <c r="D245" s="11"/>
      <c r="E245" s="119"/>
      <c r="H245" s="2"/>
      <c r="I245" s="32"/>
      <c r="J245" s="13" t="s">
        <v>4</v>
      </c>
      <c r="K245" s="16"/>
      <c r="L245" s="37" t="s">
        <v>97</v>
      </c>
      <c r="M245" s="274" t="s">
        <v>163</v>
      </c>
      <c r="N245" s="274"/>
      <c r="O245" s="274"/>
      <c r="P245" s="274"/>
      <c r="Q245" s="274"/>
      <c r="R245" s="274"/>
      <c r="S245" s="274"/>
      <c r="T245" s="274"/>
    </row>
    <row r="246" spans="1:34">
      <c r="A246" s="6"/>
      <c r="B246" s="120"/>
      <c r="C246" s="121"/>
      <c r="D246" s="116"/>
      <c r="E246" s="122"/>
      <c r="F246" s="123"/>
      <c r="G246" s="16"/>
      <c r="H246" s="14"/>
      <c r="I246" s="32"/>
      <c r="J246" s="10"/>
      <c r="K246" s="13"/>
      <c r="L246" s="13"/>
      <c r="M246" s="13"/>
      <c r="N246" s="13"/>
      <c r="O246" s="9"/>
      <c r="P246" s="8"/>
      <c r="Q246" s="8"/>
      <c r="R246" s="8"/>
      <c r="S246" s="8"/>
    </row>
    <row r="247" spans="1:34">
      <c r="A247" s="6"/>
      <c r="B247" s="124"/>
      <c r="C247" s="125"/>
      <c r="D247" s="126"/>
      <c r="E247" s="9"/>
      <c r="F247" s="2"/>
      <c r="G247" s="127"/>
      <c r="H247" s="2"/>
      <c r="I247" s="34"/>
      <c r="J247" s="8"/>
      <c r="K247" s="5"/>
      <c r="L247" s="4"/>
      <c r="M247" s="4"/>
      <c r="N247" s="51" t="s">
        <v>87</v>
      </c>
      <c r="O247" s="7"/>
      <c r="P247" s="7"/>
      <c r="Q247" s="7"/>
      <c r="R247" s="7"/>
      <c r="S247" s="100"/>
    </row>
    <row r="248" spans="1:34">
      <c r="A248" s="6"/>
      <c r="B248" s="128"/>
      <c r="C248" s="125"/>
      <c r="D248" s="126"/>
      <c r="E248" s="9"/>
      <c r="F248" s="129"/>
      <c r="G248" s="127"/>
      <c r="H248" s="2"/>
      <c r="I248" s="30"/>
      <c r="K248" s="5"/>
      <c r="L248" s="4"/>
      <c r="M248" s="224" t="s">
        <v>161</v>
      </c>
      <c r="N248" s="224"/>
      <c r="O248" s="224"/>
      <c r="P248" s="224"/>
      <c r="Q248" s="3"/>
      <c r="R248" s="3"/>
      <c r="S248" s="3"/>
    </row>
    <row r="249" spans="1:34">
      <c r="A249" s="6"/>
      <c r="B249" s="128"/>
      <c r="C249" s="125"/>
      <c r="D249" s="126"/>
      <c r="E249" s="9"/>
      <c r="F249" s="129"/>
      <c r="G249" s="127"/>
      <c r="H249" s="2"/>
      <c r="I249" s="30"/>
      <c r="K249" s="5"/>
      <c r="L249" s="4"/>
      <c r="M249" s="105"/>
      <c r="N249" s="105"/>
      <c r="O249" s="105"/>
      <c r="P249" s="105"/>
      <c r="Q249" s="3"/>
      <c r="R249" s="3"/>
      <c r="S249" s="3"/>
    </row>
    <row r="250" spans="1:34">
      <c r="B250" s="2"/>
      <c r="C250" s="114"/>
      <c r="H250" s="2" t="s">
        <v>3</v>
      </c>
      <c r="I250" s="30"/>
      <c r="L250" s="2"/>
      <c r="M250" s="2"/>
      <c r="N250" s="2"/>
      <c r="S250" s="1" t="s">
        <v>2</v>
      </c>
    </row>
    <row r="251" spans="1:34">
      <c r="B251" s="2"/>
      <c r="C251" s="114"/>
      <c r="H251" s="2"/>
      <c r="I251" s="30" t="s">
        <v>1</v>
      </c>
      <c r="L251" s="2"/>
      <c r="M251" s="2"/>
      <c r="N251" s="2"/>
      <c r="S251" s="1" t="s">
        <v>0</v>
      </c>
    </row>
    <row r="252" spans="1:34">
      <c r="B252" s="2"/>
      <c r="C252" s="114"/>
      <c r="H252" s="2"/>
      <c r="I252" s="30"/>
      <c r="L252" s="2"/>
      <c r="M252" s="2"/>
      <c r="N252" s="2"/>
    </row>
  </sheetData>
  <sortState ref="H8:R37">
    <sortCondition ref="H8:H37"/>
  </sortState>
  <mergeCells count="99">
    <mergeCell ref="M245:T245"/>
    <mergeCell ref="B70:B74"/>
    <mergeCell ref="C30:C56"/>
    <mergeCell ref="B30:B56"/>
    <mergeCell ref="F9:F28"/>
    <mergeCell ref="E9:E28"/>
    <mergeCell ref="C9:C28"/>
    <mergeCell ref="C87:C97"/>
    <mergeCell ref="B87:B97"/>
    <mergeCell ref="G124:G136"/>
    <mergeCell ref="F124:F136"/>
    <mergeCell ref="E124:E136"/>
    <mergeCell ref="D124:D136"/>
    <mergeCell ref="C124:C136"/>
    <mergeCell ref="F110:F122"/>
    <mergeCell ref="G30:G56"/>
    <mergeCell ref="B124:B136"/>
    <mergeCell ref="C110:C122"/>
    <mergeCell ref="D110:D122"/>
    <mergeCell ref="E110:E122"/>
    <mergeCell ref="A162:A164"/>
    <mergeCell ref="E162:E164"/>
    <mergeCell ref="D162:D164"/>
    <mergeCell ref="C162:C164"/>
    <mergeCell ref="B162:B164"/>
    <mergeCell ref="E138:E160"/>
    <mergeCell ref="F30:F56"/>
    <mergeCell ref="F58:F63"/>
    <mergeCell ref="F76:F79"/>
    <mergeCell ref="F87:F97"/>
    <mergeCell ref="E76:E79"/>
    <mergeCell ref="F70:F74"/>
    <mergeCell ref="E58:E63"/>
    <mergeCell ref="E30:E56"/>
    <mergeCell ref="D87:D97"/>
    <mergeCell ref="E87:E97"/>
    <mergeCell ref="D81:D84"/>
    <mergeCell ref="E81:E84"/>
    <mergeCell ref="D99:D103"/>
    <mergeCell ref="E99:E103"/>
    <mergeCell ref="M244:T244"/>
    <mergeCell ref="P6:P7"/>
    <mergeCell ref="G76:G79"/>
    <mergeCell ref="F6:F7"/>
    <mergeCell ref="G110:G122"/>
    <mergeCell ref="G138:G160"/>
    <mergeCell ref="F138:F160"/>
    <mergeCell ref="G99:G103"/>
    <mergeCell ref="G162:G164"/>
    <mergeCell ref="F162:F164"/>
    <mergeCell ref="Q6:R6"/>
    <mergeCell ref="H6:J6"/>
    <mergeCell ref="G6:G7"/>
    <mergeCell ref="G9:G28"/>
    <mergeCell ref="G58:G63"/>
    <mergeCell ref="F99:F103"/>
    <mergeCell ref="A70:A74"/>
    <mergeCell ref="B76:B79"/>
    <mergeCell ref="C70:C74"/>
    <mergeCell ref="G70:G74"/>
    <mergeCell ref="F65:F68"/>
    <mergeCell ref="D70:D74"/>
    <mergeCell ref="D76:D79"/>
    <mergeCell ref="E65:E68"/>
    <mergeCell ref="D65:D68"/>
    <mergeCell ref="C76:C79"/>
    <mergeCell ref="A76:A79"/>
    <mergeCell ref="A65:A68"/>
    <mergeCell ref="B65:B68"/>
    <mergeCell ref="C65:C68"/>
    <mergeCell ref="G65:G68"/>
    <mergeCell ref="E70:E74"/>
    <mergeCell ref="A9:A28"/>
    <mergeCell ref="A6:A7"/>
    <mergeCell ref="A30:A56"/>
    <mergeCell ref="D58:D63"/>
    <mergeCell ref="D30:D56"/>
    <mergeCell ref="A58:A63"/>
    <mergeCell ref="B58:B63"/>
    <mergeCell ref="C58:C63"/>
    <mergeCell ref="C6:C7"/>
    <mergeCell ref="B6:B7"/>
    <mergeCell ref="D9:D28"/>
    <mergeCell ref="M248:P248"/>
    <mergeCell ref="A110:A122"/>
    <mergeCell ref="C81:C84"/>
    <mergeCell ref="A99:A103"/>
    <mergeCell ref="B99:B103"/>
    <mergeCell ref="B81:B84"/>
    <mergeCell ref="A81:A84"/>
    <mergeCell ref="A87:A97"/>
    <mergeCell ref="C99:C103"/>
    <mergeCell ref="G81:G84"/>
    <mergeCell ref="F81:F84"/>
    <mergeCell ref="A138:A160"/>
    <mergeCell ref="A124:A136"/>
    <mergeCell ref="B138:B160"/>
    <mergeCell ref="D138:D160"/>
    <mergeCell ref="C138:C160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2018-08-13T12:17:27Z</cp:lastPrinted>
  <dcterms:created xsi:type="dcterms:W3CDTF">2017-06-21T10:50:40Z</dcterms:created>
  <dcterms:modified xsi:type="dcterms:W3CDTF">2018-08-30T06:10:27Z</dcterms:modified>
</cp:coreProperties>
</file>